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765" yWindow="675" windowWidth="10995" windowHeight="12285"/>
  </bookViews>
  <sheets>
    <sheet name="прил 7 Р и ПР 2025" sheetId="5" r:id="rId1"/>
  </sheets>
  <definedNames>
    <definedName name="_xlnm._FilterDatabase" localSheetId="0" hidden="1">'прил 7 Р и ПР 2025'!$B$14:$I$49</definedName>
    <definedName name="_xlnm.Print_Area" localSheetId="0">'прил 7 Р и ПР 2025'!$A$1:$K$49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5" l="1"/>
  <c r="J21" i="5" l="1"/>
  <c r="J16" i="5"/>
  <c r="J35" i="5" l="1"/>
  <c r="K36" i="5"/>
  <c r="J36" i="5"/>
  <c r="K37" i="5"/>
  <c r="J37" i="5"/>
  <c r="J42" i="5"/>
  <c r="J46" i="5"/>
  <c r="K31" i="5"/>
  <c r="J31" i="5"/>
  <c r="K47" i="5" l="1"/>
  <c r="K45" i="5"/>
  <c r="K43" i="5"/>
  <c r="K41" i="5"/>
  <c r="K39" i="5"/>
  <c r="K34" i="5"/>
  <c r="K28" i="5"/>
  <c r="K24" i="5"/>
  <c r="K22" i="5"/>
  <c r="K15" i="5"/>
  <c r="J47" i="5"/>
  <c r="J45" i="5"/>
  <c r="J43" i="5"/>
  <c r="J41" i="5"/>
  <c r="J39" i="5"/>
  <c r="J34" i="5"/>
  <c r="J28" i="5"/>
  <c r="J24" i="5"/>
  <c r="J22" i="5"/>
  <c r="J15" i="5"/>
  <c r="K49" i="5" l="1"/>
  <c r="J49" i="5"/>
  <c r="H47" i="5"/>
  <c r="I48" i="5"/>
  <c r="I47" i="5" s="1"/>
  <c r="G47" i="5"/>
  <c r="G28" i="5" l="1"/>
  <c r="G34" i="5"/>
  <c r="H34" i="5" l="1"/>
  <c r="G22" i="5" l="1"/>
  <c r="I38" i="5" l="1"/>
  <c r="G15" i="5"/>
  <c r="I19" i="5"/>
  <c r="I33" i="5" l="1"/>
  <c r="G45" i="5" l="1"/>
  <c r="G43" i="5"/>
  <c r="G41" i="5"/>
  <c r="G39" i="5"/>
  <c r="G24" i="5" l="1"/>
  <c r="G49" i="5" s="1"/>
  <c r="H45" i="5" l="1"/>
  <c r="H43" i="5"/>
  <c r="H41" i="5"/>
  <c r="H39" i="5"/>
  <c r="H28" i="5"/>
  <c r="H24" i="5"/>
  <c r="H22" i="5"/>
  <c r="H15" i="5"/>
  <c r="H49" i="5" l="1"/>
  <c r="I46" i="5"/>
  <c r="I45" i="5"/>
  <c r="I44" i="5"/>
  <c r="I43" i="5"/>
  <c r="I42" i="5"/>
  <c r="I41" i="5"/>
  <c r="I40" i="5"/>
  <c r="I39" i="5"/>
  <c r="I37" i="5"/>
  <c r="I36" i="5"/>
  <c r="I35" i="5"/>
  <c r="I34" i="5"/>
  <c r="I32" i="5"/>
  <c r="I31" i="5"/>
  <c r="I30" i="5"/>
  <c r="I29" i="5"/>
  <c r="I28" i="5"/>
  <c r="I27" i="5"/>
  <c r="I26" i="5"/>
  <c r="I25" i="5"/>
  <c r="I24" i="5"/>
  <c r="I23" i="5"/>
  <c r="I22" i="5"/>
  <c r="I21" i="5"/>
  <c r="I20" i="5"/>
  <c r="I18" i="5"/>
  <c r="I16" i="5"/>
  <c r="I15" i="5"/>
  <c r="I17" i="5"/>
  <c r="I49" i="5" l="1"/>
</calcChain>
</file>

<file path=xl/sharedStrings.xml><?xml version="1.0" encoding="utf-8"?>
<sst xmlns="http://schemas.openxmlformats.org/spreadsheetml/2006/main" count="120" uniqueCount="68">
  <si>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</si>
  <si>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</si>
  <si>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</si>
  <si>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</si>
  <si>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</si>
  <si>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</si>
  <si>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</si>
  <si>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</si>
  <si>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</si>
  <si>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</si>
  <si>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</si>
  <si>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</si>
  <si>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</si>
  <si>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</si>
  <si>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</si>
  <si>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</si>
  <si>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</si>
  <si>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</si>
  <si>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</si>
  <si>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</si>
  <si>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</si>
  <si>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</si>
  <si>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</si>
  <si>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</si>
  <si>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</si>
  <si>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</si>
  <si>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</si>
  <si>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</si>
  <si>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</si>
  <si>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</si>
  <si>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</si>
  <si>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</si>
  <si>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</si>
  <si>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</si>
  <si>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</si>
  <si>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</si>
  <si>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</si>
  <si>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</si>
  <si>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</si>
  <si>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</si>
  <si>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</si>
  <si>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</si>
  <si>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</si>
  <si>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</si>
  <si>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</si>
  <si>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</si>
  <si>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</si>
  <si>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</si>
  <si>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</si>
  <si>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</si>
  <si>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</si>
  <si>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</si>
  <si>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</si>
  <si>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</si>
  <si>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</si>
  <si>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</si>
  <si>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</si>
  <si>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</si>
  <si>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</si>
  <si>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</si>
  <si>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</si>
  <si>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Распределение бюджетных ассигнований по разделам и подразделам классификации расходов бюджета городского поселения Игрим на 2025 год</t>
  </si>
  <si>
    <t>2025 г.</t>
  </si>
  <si>
    <t>2026 г.</t>
  </si>
  <si>
    <t>2027 г.</t>
  </si>
  <si>
    <t>от 26.12.2024 г.  № 138</t>
  </si>
  <si>
    <t>Приложение № 4</t>
  </si>
  <si>
    <t>от 06.03.2025 г.  № 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</si>
</sst>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1" applyNumberFormat="1" applyFont="1" applyFill="1" applyBorder="1"/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52"/>
  <sheetViews>
    <sheetView tabSelected="1" zoomScaleNormal="100" workbookViewId="0">
      <selection activeCell="B7" sqref="B7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1" width="8.5703125" style="2" hidden="1" customWidth="1"/>
    <col min="12" max="12" width="8.28515625" style="2" customWidth="1"/>
    <col min="13" max="16384" width="11.140625" style="2"/>
  </cols>
  <sheetData>
    <row r="1" spans="1:11" x14ac:dyDescent="0.2">
      <c r="A1" s="28"/>
      <c r="B1" s="28"/>
      <c r="C1" s="29"/>
      <c r="D1" s="29"/>
      <c r="E1" s="30"/>
      <c r="F1" s="28"/>
      <c r="G1" s="28"/>
      <c r="H1" s="28"/>
      <c r="I1" s="28"/>
      <c r="J1" s="28"/>
      <c r="K1" s="28"/>
    </row>
    <row r="2" spans="1:11" x14ac:dyDescent="0.2">
      <c r="A2" s="3"/>
      <c r="B2" s="3"/>
      <c r="C2" s="4"/>
      <c r="D2" s="4"/>
      <c r="E2" s="11"/>
      <c r="F2" s="5"/>
      <c r="I2" s="6" t="s">
        <v>66</v>
      </c>
    </row>
    <row r="3" spans="1:11" x14ac:dyDescent="0.2">
      <c r="A3" s="7"/>
      <c r="B3" s="7"/>
      <c r="C3" s="8"/>
      <c r="D3" s="8"/>
      <c r="E3" s="11"/>
      <c r="F3" s="1"/>
      <c r="I3" s="6" t="s">
        <v>0</v>
      </c>
    </row>
    <row r="4" spans="1:11" x14ac:dyDescent="0.2">
      <c r="A4" s="1"/>
      <c r="B4" s="1"/>
      <c r="C4" s="8"/>
      <c r="D4" s="8"/>
      <c r="E4" s="11"/>
      <c r="F4" s="1"/>
      <c r="I4" s="6" t="s">
        <v>1</v>
      </c>
    </row>
    <row r="5" spans="1:11" x14ac:dyDescent="0.2">
      <c r="A5" s="1"/>
      <c r="B5" s="1"/>
      <c r="C5" s="8"/>
      <c r="D5" s="8"/>
      <c r="E5" s="11"/>
      <c r="F5" s="1"/>
      <c r="I5" s="6" t="s">
        <v>67</v>
      </c>
    </row>
    <row r="6" spans="1:11" x14ac:dyDescent="0.2">
      <c r="A6" s="28"/>
      <c r="B6" s="28"/>
      <c r="C6" s="29"/>
      <c r="D6" s="29"/>
      <c r="E6" s="30"/>
      <c r="F6" s="28"/>
      <c r="H6" s="28"/>
      <c r="I6" s="28"/>
      <c r="J6" s="28"/>
      <c r="K6" s="28"/>
    </row>
    <row r="7" spans="1:11" x14ac:dyDescent="0.2">
      <c r="A7" s="3"/>
      <c r="B7" s="3"/>
      <c r="C7" s="4"/>
      <c r="D7" s="4"/>
      <c r="E7" s="11"/>
      <c r="F7" s="5"/>
      <c r="I7" s="6" t="s">
        <v>52</v>
      </c>
    </row>
    <row r="8" spans="1:11" x14ac:dyDescent="0.2">
      <c r="A8" s="7"/>
      <c r="B8" s="7"/>
      <c r="C8" s="8"/>
      <c r="D8" s="8"/>
      <c r="E8" s="11"/>
      <c r="F8" s="1"/>
      <c r="I8" s="6" t="s">
        <v>0</v>
      </c>
    </row>
    <row r="9" spans="1:11" x14ac:dyDescent="0.2">
      <c r="A9" s="1"/>
      <c r="B9" s="1"/>
      <c r="C9" s="8"/>
      <c r="D9" s="8"/>
      <c r="E9" s="11"/>
      <c r="F9" s="1"/>
      <c r="I9" s="6" t="s">
        <v>1</v>
      </c>
    </row>
    <row r="10" spans="1:11" x14ac:dyDescent="0.2">
      <c r="A10" s="1"/>
      <c r="B10" s="1"/>
      <c r="C10" s="8"/>
      <c r="D10" s="8"/>
      <c r="E10" s="11"/>
      <c r="F10" s="1"/>
      <c r="I10" s="6" t="s">
        <v>65</v>
      </c>
    </row>
    <row r="11" spans="1:11" ht="47.25" customHeight="1" x14ac:dyDescent="0.2">
      <c r="B11" s="35" t="s">
        <v>61</v>
      </c>
      <c r="C11" s="35"/>
      <c r="D11" s="35"/>
      <c r="E11" s="35"/>
      <c r="F11" s="35"/>
      <c r="G11" s="35"/>
      <c r="H11" s="35"/>
      <c r="I11" s="35"/>
      <c r="J11" s="31"/>
      <c r="K11" s="31"/>
    </row>
    <row r="12" spans="1:11" x14ac:dyDescent="0.2">
      <c r="G12" s="2" t="s">
        <v>43</v>
      </c>
    </row>
    <row r="13" spans="1:11" ht="36" x14ac:dyDescent="0.2">
      <c r="B13" s="12" t="s">
        <v>2</v>
      </c>
      <c r="C13" s="13" t="s">
        <v>3</v>
      </c>
      <c r="D13" s="13" t="s">
        <v>4</v>
      </c>
      <c r="E13" s="14" t="s">
        <v>5</v>
      </c>
      <c r="F13" s="12" t="s">
        <v>6</v>
      </c>
      <c r="G13" s="15" t="s">
        <v>49</v>
      </c>
      <c r="H13" s="15" t="s">
        <v>50</v>
      </c>
      <c r="I13" s="15" t="s">
        <v>57</v>
      </c>
      <c r="J13" s="15" t="s">
        <v>49</v>
      </c>
      <c r="K13" s="15" t="s">
        <v>49</v>
      </c>
    </row>
    <row r="14" spans="1:11" x14ac:dyDescent="0.2">
      <c r="B14" s="12"/>
      <c r="C14" s="13"/>
      <c r="D14" s="13"/>
      <c r="E14" s="14"/>
      <c r="F14" s="12"/>
      <c r="G14" s="15" t="s">
        <v>62</v>
      </c>
      <c r="H14" s="15" t="s">
        <v>62</v>
      </c>
      <c r="I14" s="15" t="s">
        <v>62</v>
      </c>
      <c r="J14" s="15" t="s">
        <v>63</v>
      </c>
      <c r="K14" s="15" t="s">
        <v>64</v>
      </c>
    </row>
    <row r="15" spans="1:11" x14ac:dyDescent="0.2">
      <c r="B15" s="16" t="s">
        <v>7</v>
      </c>
      <c r="C15" s="17">
        <v>1</v>
      </c>
      <c r="D15" s="14" t="s">
        <v>14</v>
      </c>
      <c r="E15" s="14" t="s">
        <v>8</v>
      </c>
      <c r="F15" s="18" t="s">
        <v>8</v>
      </c>
      <c r="G15" s="19">
        <f>G16+G17+G18+G19+G20+G21</f>
        <v>78916.600000000006</v>
      </c>
      <c r="H15" s="19">
        <f>H16+H17+H18+H20+H21</f>
        <v>1242.3</v>
      </c>
      <c r="I15" s="19">
        <f t="shared" ref="I15:I16" si="0">G15+H15</f>
        <v>80158.900000000009</v>
      </c>
      <c r="J15" s="19">
        <f>J16+J17+J18+J19+J20+J21</f>
        <v>89555.199999999997</v>
      </c>
      <c r="K15" s="19">
        <f>K16+K17+K18+K19+K20+K21</f>
        <v>90487</v>
      </c>
    </row>
    <row r="16" spans="1:11" ht="24" x14ac:dyDescent="0.2">
      <c r="B16" s="16" t="s">
        <v>9</v>
      </c>
      <c r="C16" s="17">
        <v>1</v>
      </c>
      <c r="D16" s="17">
        <v>2</v>
      </c>
      <c r="E16" s="14" t="s">
        <v>8</v>
      </c>
      <c r="F16" s="18" t="s">
        <v>8</v>
      </c>
      <c r="G16" s="19">
        <v>3068.4</v>
      </c>
      <c r="H16" s="19">
        <v>-34.200000000000003</v>
      </c>
      <c r="I16" s="19">
        <f t="shared" si="0"/>
        <v>3034.2000000000003</v>
      </c>
      <c r="J16" s="34">
        <f>3514.8-0.1</f>
        <v>3514.7000000000003</v>
      </c>
      <c r="K16" s="19">
        <v>3464.8</v>
      </c>
    </row>
    <row r="17" spans="2:12" ht="36" x14ac:dyDescent="0.2">
      <c r="B17" s="16" t="s">
        <v>10</v>
      </c>
      <c r="C17" s="17">
        <v>1</v>
      </c>
      <c r="D17" s="17">
        <v>4</v>
      </c>
      <c r="E17" s="14" t="s">
        <v>8</v>
      </c>
      <c r="F17" s="18" t="s">
        <v>8</v>
      </c>
      <c r="G17" s="19">
        <v>32783.699999999997</v>
      </c>
      <c r="H17" s="19">
        <v>816.7</v>
      </c>
      <c r="I17" s="19">
        <f>G17+H17</f>
        <v>33600.399999999994</v>
      </c>
      <c r="J17" s="19">
        <v>37598</v>
      </c>
      <c r="K17" s="19">
        <v>36133</v>
      </c>
      <c r="L17" s="27"/>
    </row>
    <row r="18" spans="2:12" ht="24" x14ac:dyDescent="0.2">
      <c r="B18" s="20" t="s">
        <v>51</v>
      </c>
      <c r="C18" s="17">
        <v>1</v>
      </c>
      <c r="D18" s="17">
        <v>6</v>
      </c>
      <c r="E18" s="14"/>
      <c r="F18" s="18"/>
      <c r="G18" s="19">
        <v>100.8</v>
      </c>
      <c r="H18" s="19"/>
      <c r="I18" s="19">
        <f>G18+H18</f>
        <v>100.8</v>
      </c>
      <c r="J18" s="19">
        <v>0</v>
      </c>
      <c r="K18" s="19">
        <v>0</v>
      </c>
    </row>
    <row r="19" spans="2:12" hidden="1" x14ac:dyDescent="0.2">
      <c r="B19" s="20" t="s">
        <v>55</v>
      </c>
      <c r="C19" s="17">
        <v>1</v>
      </c>
      <c r="D19" s="17">
        <v>7</v>
      </c>
      <c r="E19" s="14"/>
      <c r="F19" s="18"/>
      <c r="G19" s="19">
        <v>0</v>
      </c>
      <c r="H19" s="19"/>
      <c r="I19" s="19">
        <f>G19+H19</f>
        <v>0</v>
      </c>
      <c r="J19" s="19">
        <v>0</v>
      </c>
      <c r="K19" s="19">
        <v>0</v>
      </c>
    </row>
    <row r="20" spans="2:12" x14ac:dyDescent="0.2">
      <c r="B20" s="16" t="s">
        <v>11</v>
      </c>
      <c r="C20" s="17">
        <v>1</v>
      </c>
      <c r="D20" s="17">
        <v>11</v>
      </c>
      <c r="E20" s="14"/>
      <c r="F20" s="18" t="s">
        <v>8</v>
      </c>
      <c r="G20" s="19">
        <v>50</v>
      </c>
      <c r="H20" s="19"/>
      <c r="I20" s="19">
        <f>G20+H20</f>
        <v>50</v>
      </c>
      <c r="J20" s="19">
        <v>50</v>
      </c>
      <c r="K20" s="19">
        <v>50</v>
      </c>
    </row>
    <row r="21" spans="2:12" x14ac:dyDescent="0.2">
      <c r="B21" s="16" t="s">
        <v>12</v>
      </c>
      <c r="C21" s="17">
        <v>1</v>
      </c>
      <c r="D21" s="17">
        <v>13</v>
      </c>
      <c r="E21" s="14"/>
      <c r="F21" s="18" t="s">
        <v>8</v>
      </c>
      <c r="G21" s="19">
        <v>42913.7</v>
      </c>
      <c r="H21" s="19">
        <v>459.8</v>
      </c>
      <c r="I21" s="19">
        <f>G21+H21</f>
        <v>43373.5</v>
      </c>
      <c r="J21" s="34">
        <f>48392.4+0.1</f>
        <v>48392.5</v>
      </c>
      <c r="K21" s="19">
        <v>50839.199999999997</v>
      </c>
    </row>
    <row r="22" spans="2:12" x14ac:dyDescent="0.2">
      <c r="B22" s="22" t="s">
        <v>13</v>
      </c>
      <c r="C22" s="17">
        <v>2</v>
      </c>
      <c r="D22" s="14" t="s">
        <v>14</v>
      </c>
      <c r="E22" s="14"/>
      <c r="F22" s="18"/>
      <c r="G22" s="19">
        <f>G23</f>
        <v>1927.6</v>
      </c>
      <c r="H22" s="19">
        <f>H23</f>
        <v>0</v>
      </c>
      <c r="I22" s="19">
        <f t="shared" ref="I22:I23" si="1">G22+H22</f>
        <v>1927.6</v>
      </c>
      <c r="J22" s="19">
        <f>J23</f>
        <v>2050.4</v>
      </c>
      <c r="K22" s="19">
        <f>K23</f>
        <v>2128.4</v>
      </c>
    </row>
    <row r="23" spans="2:12" x14ac:dyDescent="0.2">
      <c r="B23" s="20" t="s">
        <v>15</v>
      </c>
      <c r="C23" s="17">
        <v>2</v>
      </c>
      <c r="D23" s="17">
        <v>3</v>
      </c>
      <c r="E23" s="23"/>
      <c r="F23" s="18"/>
      <c r="G23" s="19">
        <f>1861.8*0+1927.6</f>
        <v>1927.6</v>
      </c>
      <c r="H23" s="19"/>
      <c r="I23" s="19">
        <f t="shared" si="1"/>
        <v>1927.6</v>
      </c>
      <c r="J23" s="19">
        <v>2050.4</v>
      </c>
      <c r="K23" s="19">
        <v>2128.4</v>
      </c>
    </row>
    <row r="24" spans="2:12" ht="24" x14ac:dyDescent="0.2">
      <c r="B24" s="22" t="s">
        <v>16</v>
      </c>
      <c r="C24" s="17">
        <v>3</v>
      </c>
      <c r="D24" s="14" t="s">
        <v>14</v>
      </c>
      <c r="E24" s="14"/>
      <c r="F24" s="18" t="s">
        <v>8</v>
      </c>
      <c r="G24" s="19">
        <f>G25+G26+G27</f>
        <v>225.70000000000002</v>
      </c>
      <c r="H24" s="19">
        <f>H25+H26+H27</f>
        <v>0</v>
      </c>
      <c r="I24" s="19">
        <f t="shared" ref="I24:I25" si="2">G24+H24</f>
        <v>225.70000000000002</v>
      </c>
      <c r="J24" s="19">
        <f>J25+J26+J27</f>
        <v>203.8</v>
      </c>
      <c r="K24" s="19">
        <f>K25+K26+K27</f>
        <v>133.80000000000001</v>
      </c>
    </row>
    <row r="25" spans="2:12" x14ac:dyDescent="0.2">
      <c r="B25" s="22" t="s">
        <v>17</v>
      </c>
      <c r="C25" s="17">
        <v>3</v>
      </c>
      <c r="D25" s="17">
        <v>4</v>
      </c>
      <c r="E25" s="14"/>
      <c r="F25" s="18" t="s">
        <v>8</v>
      </c>
      <c r="G25" s="19">
        <v>115</v>
      </c>
      <c r="H25" s="19"/>
      <c r="I25" s="19">
        <f t="shared" si="2"/>
        <v>115</v>
      </c>
      <c r="J25" s="19">
        <v>115</v>
      </c>
      <c r="K25" s="19">
        <v>115</v>
      </c>
    </row>
    <row r="26" spans="2:12" ht="24" x14ac:dyDescent="0.2">
      <c r="B26" s="22" t="s">
        <v>48</v>
      </c>
      <c r="C26" s="17">
        <v>3</v>
      </c>
      <c r="D26" s="17">
        <v>10</v>
      </c>
      <c r="E26" s="14"/>
      <c r="F26" s="18" t="s">
        <v>8</v>
      </c>
      <c r="G26" s="19">
        <v>91.9</v>
      </c>
      <c r="H26" s="19"/>
      <c r="I26" s="19">
        <f>G26+H26</f>
        <v>91.9</v>
      </c>
      <c r="J26" s="19">
        <v>70</v>
      </c>
      <c r="K26" s="19">
        <v>0</v>
      </c>
    </row>
    <row r="27" spans="2:12" ht="24" x14ac:dyDescent="0.2">
      <c r="B27" s="21" t="s">
        <v>42</v>
      </c>
      <c r="C27" s="17">
        <v>3</v>
      </c>
      <c r="D27" s="17">
        <v>14</v>
      </c>
      <c r="E27" s="14"/>
      <c r="F27" s="18"/>
      <c r="G27" s="19">
        <v>18.8</v>
      </c>
      <c r="H27" s="19"/>
      <c r="I27" s="19">
        <f>G27+H27</f>
        <v>18.8</v>
      </c>
      <c r="J27" s="19">
        <v>18.8</v>
      </c>
      <c r="K27" s="19">
        <v>18.8</v>
      </c>
    </row>
    <row r="28" spans="2:12" x14ac:dyDescent="0.2">
      <c r="B28" s="22" t="s">
        <v>18</v>
      </c>
      <c r="C28" s="14" t="s">
        <v>19</v>
      </c>
      <c r="D28" s="14" t="s">
        <v>14</v>
      </c>
      <c r="E28" s="14"/>
      <c r="F28" s="18" t="s">
        <v>8</v>
      </c>
      <c r="G28" s="19">
        <f>G29+G30+G31+G32+G33</f>
        <v>29267.4</v>
      </c>
      <c r="H28" s="19">
        <f>H29+H30+H31+H32</f>
        <v>-5.6</v>
      </c>
      <c r="I28" s="19">
        <f t="shared" ref="I28:I29" si="3">G28+H28</f>
        <v>29261.800000000003</v>
      </c>
      <c r="J28" s="19">
        <f>J29+J30+J31+J32+J33</f>
        <v>35139.300000000003</v>
      </c>
      <c r="K28" s="19">
        <f>K29+K30+K31+K32+K33</f>
        <v>24121.8</v>
      </c>
    </row>
    <row r="29" spans="2:12" x14ac:dyDescent="0.2">
      <c r="B29" s="22" t="s">
        <v>20</v>
      </c>
      <c r="C29" s="14" t="s">
        <v>19</v>
      </c>
      <c r="D29" s="14" t="s">
        <v>21</v>
      </c>
      <c r="E29" s="14"/>
      <c r="F29" s="18" t="s">
        <v>8</v>
      </c>
      <c r="G29" s="19">
        <v>2129.5</v>
      </c>
      <c r="H29" s="19"/>
      <c r="I29" s="19">
        <f t="shared" si="3"/>
        <v>2129.5</v>
      </c>
      <c r="J29" s="19">
        <v>2629.5</v>
      </c>
      <c r="K29" s="19">
        <v>2176.6</v>
      </c>
    </row>
    <row r="30" spans="2:12" x14ac:dyDescent="0.2">
      <c r="B30" s="22" t="s">
        <v>22</v>
      </c>
      <c r="C30" s="14" t="s">
        <v>19</v>
      </c>
      <c r="D30" s="14" t="s">
        <v>23</v>
      </c>
      <c r="E30" s="14"/>
      <c r="F30" s="18" t="s">
        <v>8</v>
      </c>
      <c r="G30" s="19">
        <v>1831</v>
      </c>
      <c r="H30" s="19"/>
      <c r="I30" s="19">
        <f>G30+H30</f>
        <v>1831</v>
      </c>
      <c r="J30" s="19">
        <v>1237.0999999999999</v>
      </c>
      <c r="K30" s="19">
        <v>0</v>
      </c>
    </row>
    <row r="31" spans="2:12" x14ac:dyDescent="0.2">
      <c r="B31" s="22" t="s">
        <v>24</v>
      </c>
      <c r="C31" s="14" t="s">
        <v>19</v>
      </c>
      <c r="D31" s="14" t="s">
        <v>25</v>
      </c>
      <c r="E31" s="14"/>
      <c r="F31" s="18" t="s">
        <v>8</v>
      </c>
      <c r="G31" s="19">
        <v>24140.7</v>
      </c>
      <c r="H31" s="19"/>
      <c r="I31" s="19">
        <f>G31+H31</f>
        <v>24140.7</v>
      </c>
      <c r="J31" s="33">
        <f>21952.7+9120</f>
        <v>31072.7</v>
      </c>
      <c r="K31" s="33">
        <f>31065.2-9120</f>
        <v>21945.200000000001</v>
      </c>
    </row>
    <row r="32" spans="2:12" x14ac:dyDescent="0.2">
      <c r="B32" s="22" t="s">
        <v>26</v>
      </c>
      <c r="C32" s="14" t="s">
        <v>19</v>
      </c>
      <c r="D32" s="14" t="s">
        <v>27</v>
      </c>
      <c r="E32" s="14"/>
      <c r="F32" s="18" t="s">
        <v>8</v>
      </c>
      <c r="G32" s="19">
        <v>1166.2</v>
      </c>
      <c r="H32" s="19">
        <v>-5.6</v>
      </c>
      <c r="I32" s="19">
        <f>G32+H32</f>
        <v>1160.6000000000001</v>
      </c>
      <c r="J32" s="19">
        <v>200</v>
      </c>
      <c r="K32" s="19">
        <v>0</v>
      </c>
    </row>
    <row r="33" spans="2:12" hidden="1" x14ac:dyDescent="0.2">
      <c r="B33" s="22" t="s">
        <v>54</v>
      </c>
      <c r="C33" s="14" t="s">
        <v>19</v>
      </c>
      <c r="D33" s="14" t="s">
        <v>53</v>
      </c>
      <c r="E33" s="14"/>
      <c r="F33" s="18" t="s">
        <v>8</v>
      </c>
      <c r="G33" s="19">
        <v>0</v>
      </c>
      <c r="H33" s="19"/>
      <c r="I33" s="19">
        <f>G33+H33</f>
        <v>0</v>
      </c>
      <c r="J33" s="19">
        <v>0</v>
      </c>
      <c r="K33" s="19">
        <v>0</v>
      </c>
    </row>
    <row r="34" spans="2:12" x14ac:dyDescent="0.2">
      <c r="B34" s="22" t="s">
        <v>28</v>
      </c>
      <c r="C34" s="14" t="s">
        <v>29</v>
      </c>
      <c r="D34" s="14" t="s">
        <v>14</v>
      </c>
      <c r="E34" s="14"/>
      <c r="F34" s="18"/>
      <c r="G34" s="19">
        <f>G35+G36+G37+G38</f>
        <v>201553.3</v>
      </c>
      <c r="H34" s="19">
        <f>H35+H36+H37+H38</f>
        <v>1607.4</v>
      </c>
      <c r="I34" s="19">
        <f t="shared" ref="I34:I35" si="4">G34+H34</f>
        <v>203160.69999999998</v>
      </c>
      <c r="J34" s="19">
        <f>J35+J36+J37+J38</f>
        <v>245296.5</v>
      </c>
      <c r="K34" s="19">
        <f>K35+K36+K37+K38</f>
        <v>79648.399999999994</v>
      </c>
    </row>
    <row r="35" spans="2:12" x14ac:dyDescent="0.2">
      <c r="B35" s="22" t="s">
        <v>30</v>
      </c>
      <c r="C35" s="14" t="s">
        <v>29</v>
      </c>
      <c r="D35" s="14" t="s">
        <v>21</v>
      </c>
      <c r="E35" s="14"/>
      <c r="F35" s="18"/>
      <c r="G35" s="19">
        <v>100271.6</v>
      </c>
      <c r="H35" s="19">
        <v>1711.4</v>
      </c>
      <c r="I35" s="19">
        <f t="shared" si="4"/>
        <v>101983</v>
      </c>
      <c r="J35" s="33">
        <f>173500-400</f>
        <v>173100</v>
      </c>
      <c r="K35" s="19">
        <v>0</v>
      </c>
    </row>
    <row r="36" spans="2:12" x14ac:dyDescent="0.2">
      <c r="B36" s="22" t="s">
        <v>31</v>
      </c>
      <c r="C36" s="14" t="s">
        <v>29</v>
      </c>
      <c r="D36" s="14" t="s">
        <v>32</v>
      </c>
      <c r="E36" s="14"/>
      <c r="F36" s="18"/>
      <c r="G36" s="19">
        <v>96135.7</v>
      </c>
      <c r="H36" s="19">
        <v>-3581.2</v>
      </c>
      <c r="I36" s="19">
        <f>G36+H36</f>
        <v>92554.5</v>
      </c>
      <c r="J36" s="33">
        <f>75134.3-3000</f>
        <v>72134.3</v>
      </c>
      <c r="K36" s="33">
        <f>70528.4+3000+2000</f>
        <v>75528.399999999994</v>
      </c>
    </row>
    <row r="37" spans="2:12" x14ac:dyDescent="0.2">
      <c r="B37" s="22" t="s">
        <v>33</v>
      </c>
      <c r="C37" s="14" t="s">
        <v>29</v>
      </c>
      <c r="D37" s="14" t="s">
        <v>34</v>
      </c>
      <c r="E37" s="23"/>
      <c r="F37" s="18"/>
      <c r="G37" s="19">
        <v>5146</v>
      </c>
      <c r="H37" s="19">
        <v>3477.2</v>
      </c>
      <c r="I37" s="19">
        <f>G37+H37</f>
        <v>8623.2000000000007</v>
      </c>
      <c r="J37" s="33">
        <f>4182.2-4120</f>
        <v>62.199999999999818</v>
      </c>
      <c r="K37" s="33">
        <f>4120</f>
        <v>4120</v>
      </c>
      <c r="L37" s="27"/>
    </row>
    <row r="38" spans="2:12" hidden="1" x14ac:dyDescent="0.2">
      <c r="B38" s="22" t="s">
        <v>56</v>
      </c>
      <c r="C38" s="14" t="s">
        <v>29</v>
      </c>
      <c r="D38" s="14" t="s">
        <v>29</v>
      </c>
      <c r="E38" s="23"/>
      <c r="F38" s="18"/>
      <c r="G38" s="19">
        <v>0</v>
      </c>
      <c r="H38" s="19"/>
      <c r="I38" s="19">
        <f>G38+H38</f>
        <v>0</v>
      </c>
      <c r="J38" s="19">
        <v>0</v>
      </c>
      <c r="K38" s="19">
        <v>0</v>
      </c>
      <c r="L38" s="27"/>
    </row>
    <row r="39" spans="2:12" hidden="1" x14ac:dyDescent="0.2">
      <c r="B39" s="21" t="s">
        <v>45</v>
      </c>
      <c r="C39" s="14" t="s">
        <v>46</v>
      </c>
      <c r="D39" s="14" t="s">
        <v>14</v>
      </c>
      <c r="E39" s="24"/>
      <c r="F39" s="18"/>
      <c r="G39" s="19">
        <f>G40</f>
        <v>0</v>
      </c>
      <c r="H39" s="19">
        <f>H40</f>
        <v>0</v>
      </c>
      <c r="I39" s="19">
        <f t="shared" ref="I39:I40" si="5">G39+H39</f>
        <v>0</v>
      </c>
      <c r="J39" s="19">
        <f>J40</f>
        <v>0</v>
      </c>
      <c r="K39" s="19">
        <f>K40</f>
        <v>0</v>
      </c>
    </row>
    <row r="40" spans="2:12" hidden="1" x14ac:dyDescent="0.2">
      <c r="B40" s="21" t="s">
        <v>47</v>
      </c>
      <c r="C40" s="14" t="s">
        <v>46</v>
      </c>
      <c r="D40" s="14" t="s">
        <v>29</v>
      </c>
      <c r="E40" s="24"/>
      <c r="F40" s="18"/>
      <c r="G40" s="19">
        <v>0</v>
      </c>
      <c r="H40" s="19"/>
      <c r="I40" s="19">
        <f t="shared" si="5"/>
        <v>0</v>
      </c>
      <c r="J40" s="19">
        <v>0</v>
      </c>
      <c r="K40" s="19">
        <v>0</v>
      </c>
    </row>
    <row r="41" spans="2:12" x14ac:dyDescent="0.2">
      <c r="B41" s="21" t="s">
        <v>44</v>
      </c>
      <c r="C41" s="14" t="s">
        <v>23</v>
      </c>
      <c r="D41" s="14" t="s">
        <v>14</v>
      </c>
      <c r="E41" s="14"/>
      <c r="F41" s="18"/>
      <c r="G41" s="19">
        <f>G42</f>
        <v>31587.200000000001</v>
      </c>
      <c r="H41" s="19">
        <f>H42</f>
        <v>-148.4</v>
      </c>
      <c r="I41" s="19">
        <f t="shared" ref="I41:I42" si="6">G41+H41</f>
        <v>31438.799999999999</v>
      </c>
      <c r="J41" s="19">
        <f>J42</f>
        <v>28185.9</v>
      </c>
      <c r="K41" s="19">
        <f>K42</f>
        <v>28252.799999999999</v>
      </c>
    </row>
    <row r="42" spans="2:12" x14ac:dyDescent="0.2">
      <c r="B42" s="21" t="s">
        <v>35</v>
      </c>
      <c r="C42" s="14" t="s">
        <v>23</v>
      </c>
      <c r="D42" s="14" t="s">
        <v>21</v>
      </c>
      <c r="E42" s="14"/>
      <c r="F42" s="18"/>
      <c r="G42" s="19">
        <v>31587.200000000001</v>
      </c>
      <c r="H42" s="19">
        <v>-148.4</v>
      </c>
      <c r="I42" s="19">
        <f t="shared" si="6"/>
        <v>31438.799999999999</v>
      </c>
      <c r="J42" s="33">
        <f>29685.9-1500</f>
        <v>28185.9</v>
      </c>
      <c r="K42" s="19">
        <v>28252.799999999999</v>
      </c>
    </row>
    <row r="43" spans="2:12" x14ac:dyDescent="0.2">
      <c r="B43" s="22" t="s">
        <v>36</v>
      </c>
      <c r="C43" s="14">
        <v>10</v>
      </c>
      <c r="D43" s="14" t="s">
        <v>14</v>
      </c>
      <c r="E43" s="14"/>
      <c r="F43" s="18"/>
      <c r="G43" s="19">
        <f>G44</f>
        <v>504</v>
      </c>
      <c r="H43" s="19">
        <f>H44</f>
        <v>56</v>
      </c>
      <c r="I43" s="19">
        <f t="shared" ref="I43:I44" si="7">G43+H43</f>
        <v>560</v>
      </c>
      <c r="J43" s="19">
        <f>J44</f>
        <v>504</v>
      </c>
      <c r="K43" s="19">
        <f>K44</f>
        <v>504</v>
      </c>
    </row>
    <row r="44" spans="2:12" x14ac:dyDescent="0.2">
      <c r="B44" s="22" t="s">
        <v>37</v>
      </c>
      <c r="C44" s="14" t="s">
        <v>27</v>
      </c>
      <c r="D44" s="14" t="s">
        <v>21</v>
      </c>
      <c r="E44" s="14"/>
      <c r="F44" s="18"/>
      <c r="G44" s="19">
        <v>504</v>
      </c>
      <c r="H44" s="19">
        <v>56</v>
      </c>
      <c r="I44" s="19">
        <f t="shared" si="7"/>
        <v>560</v>
      </c>
      <c r="J44" s="19">
        <v>504</v>
      </c>
      <c r="K44" s="19">
        <v>504</v>
      </c>
    </row>
    <row r="45" spans="2:12" x14ac:dyDescent="0.2">
      <c r="B45" s="22" t="s">
        <v>38</v>
      </c>
      <c r="C45" s="14">
        <v>11</v>
      </c>
      <c r="D45" s="14" t="s">
        <v>14</v>
      </c>
      <c r="E45" s="14"/>
      <c r="F45" s="18"/>
      <c r="G45" s="19">
        <f>G46</f>
        <v>100</v>
      </c>
      <c r="H45" s="19">
        <f>H46</f>
        <v>0</v>
      </c>
      <c r="I45" s="19">
        <f t="shared" ref="I45:I48" si="8">G45+H45</f>
        <v>100</v>
      </c>
      <c r="J45" s="19">
        <f>J46</f>
        <v>0</v>
      </c>
      <c r="K45" s="19">
        <f>K46</f>
        <v>0</v>
      </c>
    </row>
    <row r="46" spans="2:12" x14ac:dyDescent="0.2">
      <c r="B46" s="22" t="s">
        <v>41</v>
      </c>
      <c r="C46" s="14" t="s">
        <v>39</v>
      </c>
      <c r="D46" s="14" t="s">
        <v>21</v>
      </c>
      <c r="E46" s="14"/>
      <c r="F46" s="18"/>
      <c r="G46" s="19">
        <v>100</v>
      </c>
      <c r="H46" s="19"/>
      <c r="I46" s="19">
        <f t="shared" si="8"/>
        <v>100</v>
      </c>
      <c r="J46" s="33">
        <f>100*0</f>
        <v>0</v>
      </c>
      <c r="K46" s="19">
        <v>0</v>
      </c>
    </row>
    <row r="47" spans="2:12" ht="24" x14ac:dyDescent="0.2">
      <c r="B47" s="21" t="s">
        <v>58</v>
      </c>
      <c r="C47" s="14" t="s">
        <v>59</v>
      </c>
      <c r="D47" s="14" t="s">
        <v>14</v>
      </c>
      <c r="E47" s="14"/>
      <c r="F47" s="18"/>
      <c r="G47" s="19">
        <f t="shared" ref="G47:K47" si="9">G48</f>
        <v>8.4</v>
      </c>
      <c r="H47" s="19">
        <f t="shared" si="9"/>
        <v>0</v>
      </c>
      <c r="I47" s="19">
        <f t="shared" si="9"/>
        <v>8.4</v>
      </c>
      <c r="J47" s="19">
        <f t="shared" si="9"/>
        <v>3.7</v>
      </c>
      <c r="K47" s="19">
        <f t="shared" si="9"/>
        <v>0.2</v>
      </c>
    </row>
    <row r="48" spans="2:12" x14ac:dyDescent="0.2">
      <c r="B48" s="21" t="s">
        <v>60</v>
      </c>
      <c r="C48" s="14" t="s">
        <v>59</v>
      </c>
      <c r="D48" s="14" t="s">
        <v>21</v>
      </c>
      <c r="E48" s="14"/>
      <c r="F48" s="18"/>
      <c r="G48" s="19">
        <v>8.4</v>
      </c>
      <c r="H48" s="19"/>
      <c r="I48" s="19">
        <f t="shared" si="8"/>
        <v>8.4</v>
      </c>
      <c r="J48" s="19">
        <v>3.7</v>
      </c>
      <c r="K48" s="19">
        <v>0.2</v>
      </c>
    </row>
    <row r="49" spans="2:11" x14ac:dyDescent="0.2">
      <c r="B49" s="25" t="s">
        <v>40</v>
      </c>
      <c r="C49" s="13"/>
      <c r="D49" s="13"/>
      <c r="E49" s="14"/>
      <c r="F49" s="25"/>
      <c r="G49" s="26">
        <f>G15+G22+G24+G28+G34+G39+G41+G43+G45+G47</f>
        <v>344090.2</v>
      </c>
      <c r="H49" s="26">
        <f t="shared" ref="H49:I49" si="10">H15+H22+H24+H28+H34+H39+H41+H43+H45+H47</f>
        <v>2751.7000000000003</v>
      </c>
      <c r="I49" s="26">
        <f t="shared" si="10"/>
        <v>346841.9</v>
      </c>
      <c r="J49" s="26">
        <f>J15+J22+J24+J28+J34+J39+J41+J43+J45+J47</f>
        <v>400938.80000000005</v>
      </c>
      <c r="K49" s="26">
        <f>K15+K22+K24+K28+K34+K39+K41+K43+K45+K47</f>
        <v>225276.4</v>
      </c>
    </row>
    <row r="51" spans="2:11" x14ac:dyDescent="0.2">
      <c r="G51" s="32"/>
      <c r="H51" s="32"/>
      <c r="I51" s="32"/>
      <c r="J51" s="32">
        <v>400938.8</v>
      </c>
      <c r="K51" s="32">
        <v>225276.4</v>
      </c>
    </row>
    <row r="52" spans="2:11" hidden="1" x14ac:dyDescent="0.2">
      <c r="H52" s="2">
        <v>2751.7</v>
      </c>
      <c r="I52" s="2">
        <v>346841.9</v>
      </c>
    </row>
  </sheetData>
  <autoFilter ref="B14:I49">
    <filterColumn colId="7">
      <filters>
        <filter val="1 160,6"/>
        <filter val="1 831,0"/>
        <filter val="1 927,6"/>
        <filter val="100,0"/>
        <filter val="100,8"/>
        <filter val="101 983,0"/>
        <filter val="115,0"/>
        <filter val="18,8"/>
        <filter val="2 129,5"/>
        <filter val="203 160,7"/>
        <filter val="225,7"/>
        <filter val="24 140,7"/>
        <filter val="29 261,8"/>
        <filter val="3 034,2"/>
        <filter val="31 438,8"/>
        <filter val="33 600,4"/>
        <filter val="346 841,9"/>
        <filter val="43 373,5"/>
        <filter val="50,0"/>
        <filter val="560,0"/>
        <filter val="8 623,2"/>
        <filter val="8,4"/>
        <filter val="80 158,9"/>
        <filter val="91,9"/>
        <filter val="92 554,5"/>
      </filters>
    </filterColumn>
  </autoFilter>
  <mergeCells count="1">
    <mergeCell ref="B11:I11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2025</vt:lpstr>
      <vt:lpstr>'прил 7 Р и ПР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2025-05-05T12:51:58Z</cp:lastPrinted>
  <dcterms:created xsi:type="dcterms:W3CDTF">2013-11-14T08:43:48Z</dcterms:created>
  <dcterms:modified xsi:type="dcterms:W3CDTF">2025-05-14T11:10:10Z</dcterms:modified>
</cp:coreProperties>
</file>