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3645" yWindow="60" windowWidth="10995" windowHeight="12285"/>
  </bookViews>
  <sheets>
    <sheet name="прил 3 ВР 2025 " sheetId="6" r:id="rId1"/>
  </sheets>
  <definedNames>
    <definedName name="_xlnm._FilterDatabase" localSheetId="0" hidden="1">'прил 3 ВР 2025 '!$B$18:$I$476</definedName>
    <definedName name="_xlnm.Print_Area" localSheetId="0">'прил 3 ВР 2025 '!$A$1:$I$474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30" i="6" l="1"/>
  <c r="I339" i="6" l="1"/>
  <c r="I338" i="6" s="1"/>
  <c r="I337" i="6" s="1"/>
  <c r="H338" i="6"/>
  <c r="H337" i="6" s="1"/>
  <c r="G338" i="6"/>
  <c r="G337" i="6" s="1"/>
  <c r="G336" i="6" s="1"/>
  <c r="G335" i="6" s="1"/>
  <c r="H336" i="6" l="1"/>
  <c r="H335" i="6" s="1"/>
  <c r="I336" i="6"/>
  <c r="I335" i="6" s="1"/>
  <c r="H391" i="6"/>
  <c r="G430" i="6" l="1"/>
  <c r="G356" i="6"/>
  <c r="G330" i="6"/>
  <c r="G273" i="6"/>
  <c r="G219" i="6"/>
  <c r="G185" i="6"/>
  <c r="G92" i="6"/>
  <c r="G77" i="6"/>
  <c r="H278" i="6" l="1"/>
  <c r="I278" i="6"/>
  <c r="G278" i="6"/>
  <c r="H286" i="6"/>
  <c r="H284" i="6"/>
  <c r="G284" i="6"/>
  <c r="I280" i="6"/>
  <c r="I282" i="6"/>
  <c r="I285" i="6"/>
  <c r="I284" i="6" s="1"/>
  <c r="H283" i="6" l="1"/>
  <c r="H277" i="6" s="1"/>
  <c r="H276" i="6" s="1"/>
  <c r="I397" i="6" l="1"/>
  <c r="I396" i="6" s="1"/>
  <c r="H396" i="6"/>
  <c r="G89" i="6" l="1"/>
  <c r="G51" i="6"/>
  <c r="G107" i="6" l="1"/>
  <c r="G304" i="6"/>
  <c r="G309" i="6"/>
  <c r="G286" i="6"/>
  <c r="G283" i="6" s="1"/>
  <c r="G287" i="6"/>
  <c r="I287" i="6" s="1"/>
  <c r="I286" i="6" s="1"/>
  <c r="I283" i="6" s="1"/>
  <c r="I277" i="6" s="1"/>
  <c r="I276" i="6" s="1"/>
  <c r="G277" i="6" l="1"/>
  <c r="G276" i="6" s="1"/>
  <c r="H93" i="6" l="1"/>
  <c r="G93" i="6"/>
  <c r="G226" i="6" l="1"/>
  <c r="G254" i="6"/>
  <c r="I254" i="6" s="1"/>
  <c r="I253" i="6" s="1"/>
  <c r="I252" i="6" s="1"/>
  <c r="G33" i="6"/>
  <c r="G396" i="6"/>
  <c r="H253" i="6"/>
  <c r="H252" i="6" s="1"/>
  <c r="I251" i="6"/>
  <c r="I250" i="6" s="1"/>
  <c r="I249" i="6" s="1"/>
  <c r="H250" i="6"/>
  <c r="H249" i="6" s="1"/>
  <c r="G250" i="6"/>
  <c r="G249" i="6" s="1"/>
  <c r="I207" i="6"/>
  <c r="I206" i="6" s="1"/>
  <c r="I205" i="6" s="1"/>
  <c r="H206" i="6"/>
  <c r="H205" i="6" s="1"/>
  <c r="G206" i="6"/>
  <c r="G205" i="6" s="1"/>
  <c r="I204" i="6"/>
  <c r="I203" i="6" s="1"/>
  <c r="I202" i="6" s="1"/>
  <c r="H203" i="6"/>
  <c r="H202" i="6" s="1"/>
  <c r="G203" i="6"/>
  <c r="G202" i="6" s="1"/>
  <c r="I124" i="6"/>
  <c r="I123" i="6" s="1"/>
  <c r="H123" i="6"/>
  <c r="G123" i="6"/>
  <c r="G253" i="6" l="1"/>
  <c r="G252" i="6" s="1"/>
  <c r="G248" i="6" s="1"/>
  <c r="G247" i="6" s="1"/>
  <c r="H248" i="6"/>
  <c r="H247" i="6" s="1"/>
  <c r="I248" i="6"/>
  <c r="I247" i="6" s="1"/>
  <c r="G314" i="6" l="1"/>
  <c r="I71" i="6" l="1"/>
  <c r="I70" i="6" s="1"/>
  <c r="I69" i="6" s="1"/>
  <c r="I68" i="6" s="1"/>
  <c r="H70" i="6"/>
  <c r="H69" i="6" s="1"/>
  <c r="H68" i="6" s="1"/>
  <c r="G70" i="6"/>
  <c r="G69" i="6" s="1"/>
  <c r="G68" i="6" s="1"/>
  <c r="I391" i="6"/>
  <c r="I390" i="6" s="1"/>
  <c r="I389" i="6" s="1"/>
  <c r="H390" i="6"/>
  <c r="H389" i="6" s="1"/>
  <c r="G390" i="6"/>
  <c r="G389" i="6" s="1"/>
  <c r="H472" i="6" l="1"/>
  <c r="I473" i="6"/>
  <c r="I472" i="6" s="1"/>
  <c r="G472" i="6"/>
  <c r="G471" i="6" s="1"/>
  <c r="G470" i="6" s="1"/>
  <c r="I471" i="6" l="1"/>
  <c r="I470" i="6" s="1"/>
  <c r="I469" i="6" s="1"/>
  <c r="H471" i="6"/>
  <c r="H470" i="6" s="1"/>
  <c r="H469" i="6" s="1"/>
  <c r="G165" i="6"/>
  <c r="G164" i="6" s="1"/>
  <c r="I166" i="6"/>
  <c r="I165" i="6" s="1"/>
  <c r="I164" i="6" s="1"/>
  <c r="H165" i="6"/>
  <c r="H164" i="6" s="1"/>
  <c r="I388" i="6" l="1"/>
  <c r="I387" i="6" s="1"/>
  <c r="I386" i="6" s="1"/>
  <c r="I385" i="6" s="1"/>
  <c r="H387" i="6"/>
  <c r="H386" i="6" s="1"/>
  <c r="H385" i="6" s="1"/>
  <c r="G387" i="6"/>
  <c r="G386" i="6" s="1"/>
  <c r="I258" i="6"/>
  <c r="I257" i="6" s="1"/>
  <c r="I256" i="6" s="1"/>
  <c r="I261" i="6"/>
  <c r="I260" i="6" s="1"/>
  <c r="I259" i="6" s="1"/>
  <c r="H260" i="6"/>
  <c r="H259" i="6" s="1"/>
  <c r="G260" i="6"/>
  <c r="G259" i="6" s="1"/>
  <c r="H257" i="6"/>
  <c r="H256" i="6" s="1"/>
  <c r="G257" i="6"/>
  <c r="G256" i="6" s="1"/>
  <c r="H384" i="6" l="1"/>
  <c r="H383" i="6" s="1"/>
  <c r="G385" i="6"/>
  <c r="G384" i="6" s="1"/>
  <c r="G383" i="6" s="1"/>
  <c r="I384" i="6"/>
  <c r="I383" i="6" s="1"/>
  <c r="I94" i="6"/>
  <c r="I93" i="6" s="1"/>
  <c r="I140" i="6" l="1"/>
  <c r="I139" i="6" s="1"/>
  <c r="I138" i="6" s="1"/>
  <c r="H139" i="6"/>
  <c r="H138" i="6" s="1"/>
  <c r="G139" i="6"/>
  <c r="G138" i="6" s="1"/>
  <c r="I135" i="6"/>
  <c r="I134" i="6" s="1"/>
  <c r="I133" i="6" s="1"/>
  <c r="I137" i="6"/>
  <c r="H134" i="6"/>
  <c r="H133" i="6" s="1"/>
  <c r="G134" i="6"/>
  <c r="G133" i="6" s="1"/>
  <c r="G307" i="6" l="1"/>
  <c r="G302" i="6"/>
  <c r="I465" i="6" l="1"/>
  <c r="I464" i="6" s="1"/>
  <c r="H464" i="6"/>
  <c r="G464" i="6"/>
  <c r="I463" i="6"/>
  <c r="I462" i="6" s="1"/>
  <c r="H462" i="6"/>
  <c r="G462" i="6"/>
  <c r="I455" i="6"/>
  <c r="I454" i="6" s="1"/>
  <c r="I453" i="6" s="1"/>
  <c r="I452" i="6" s="1"/>
  <c r="I451" i="6" s="1"/>
  <c r="I450" i="6" s="1"/>
  <c r="I449" i="6" s="1"/>
  <c r="I448" i="6" s="1"/>
  <c r="H454" i="6"/>
  <c r="H453" i="6" s="1"/>
  <c r="H452" i="6" s="1"/>
  <c r="H451" i="6" s="1"/>
  <c r="H450" i="6" s="1"/>
  <c r="H449" i="6" s="1"/>
  <c r="H448" i="6" s="1"/>
  <c r="G454" i="6"/>
  <c r="G453" i="6" s="1"/>
  <c r="G452" i="6" s="1"/>
  <c r="G451" i="6" s="1"/>
  <c r="G450" i="6" s="1"/>
  <c r="G449" i="6" s="1"/>
  <c r="G448" i="6" s="1"/>
  <c r="I447" i="6"/>
  <c r="I446" i="6" s="1"/>
  <c r="H446" i="6"/>
  <c r="G446" i="6"/>
  <c r="G445" i="6" s="1"/>
  <c r="I442" i="6"/>
  <c r="I441" i="6" s="1"/>
  <c r="I440" i="6" s="1"/>
  <c r="I439" i="6" s="1"/>
  <c r="I438" i="6" s="1"/>
  <c r="H441" i="6"/>
  <c r="H440" i="6" s="1"/>
  <c r="H439" i="6" s="1"/>
  <c r="H438" i="6" s="1"/>
  <c r="G441" i="6"/>
  <c r="G440" i="6" s="1"/>
  <c r="G439" i="6" s="1"/>
  <c r="G438" i="6" s="1"/>
  <c r="I435" i="6"/>
  <c r="I434" i="6" s="1"/>
  <c r="H435" i="6"/>
  <c r="H434" i="6" s="1"/>
  <c r="G435" i="6"/>
  <c r="G434" i="6" s="1"/>
  <c r="I433" i="6"/>
  <c r="I432" i="6"/>
  <c r="H431" i="6"/>
  <c r="G431" i="6"/>
  <c r="I423" i="6"/>
  <c r="I422" i="6" s="1"/>
  <c r="I421" i="6" s="1"/>
  <c r="H422" i="6"/>
  <c r="H421" i="6" s="1"/>
  <c r="G422" i="6"/>
  <c r="G421" i="6" s="1"/>
  <c r="I420" i="6"/>
  <c r="I419" i="6" s="1"/>
  <c r="I418" i="6" s="1"/>
  <c r="H419" i="6"/>
  <c r="H418" i="6" s="1"/>
  <c r="G419" i="6"/>
  <c r="G418" i="6" s="1"/>
  <c r="I430" i="6"/>
  <c r="I429" i="6" s="1"/>
  <c r="H429" i="6"/>
  <c r="G429" i="6"/>
  <c r="I428" i="6"/>
  <c r="I427" i="6" s="1"/>
  <c r="H427" i="6"/>
  <c r="G427" i="6"/>
  <c r="I411" i="6"/>
  <c r="I410" i="6" s="1"/>
  <c r="H411" i="6"/>
  <c r="H410" i="6" s="1"/>
  <c r="G411" i="6"/>
  <c r="G410" i="6" s="1"/>
  <c r="I408" i="6"/>
  <c r="I407" i="6" s="1"/>
  <c r="H408" i="6"/>
  <c r="H407" i="6" s="1"/>
  <c r="G408" i="6"/>
  <c r="G407" i="6" s="1"/>
  <c r="I406" i="6"/>
  <c r="I405" i="6" s="1"/>
  <c r="I404" i="6" s="1"/>
  <c r="H405" i="6"/>
  <c r="H404" i="6" s="1"/>
  <c r="G405" i="6"/>
  <c r="G404" i="6" s="1"/>
  <c r="I399" i="6"/>
  <c r="I398" i="6" s="1"/>
  <c r="H398" i="6"/>
  <c r="G398" i="6"/>
  <c r="I382" i="6"/>
  <c r="I381" i="6" s="1"/>
  <c r="I380" i="6" s="1"/>
  <c r="I379" i="6" s="1"/>
  <c r="H381" i="6"/>
  <c r="H380" i="6" s="1"/>
  <c r="H379" i="6" s="1"/>
  <c r="G381" i="6"/>
  <c r="G380" i="6" s="1"/>
  <c r="G379" i="6" s="1"/>
  <c r="I378" i="6"/>
  <c r="I377" i="6" s="1"/>
  <c r="I376" i="6" s="1"/>
  <c r="H377" i="6"/>
  <c r="H376" i="6" s="1"/>
  <c r="G377" i="6"/>
  <c r="G376" i="6" s="1"/>
  <c r="I375" i="6"/>
  <c r="I374" i="6" s="1"/>
  <c r="I373" i="6" s="1"/>
  <c r="H374" i="6"/>
  <c r="H373" i="6" s="1"/>
  <c r="G374" i="6"/>
  <c r="G373" i="6" s="1"/>
  <c r="I371" i="6"/>
  <c r="I370" i="6" s="1"/>
  <c r="H371" i="6"/>
  <c r="H370" i="6" s="1"/>
  <c r="G371" i="6"/>
  <c r="G370" i="6" s="1"/>
  <c r="I366" i="6"/>
  <c r="I365" i="6" s="1"/>
  <c r="I364" i="6" s="1"/>
  <c r="H365" i="6"/>
  <c r="H364" i="6" s="1"/>
  <c r="G365" i="6"/>
  <c r="G364" i="6" s="1"/>
  <c r="I363" i="6"/>
  <c r="I362" i="6" s="1"/>
  <c r="I361" i="6" s="1"/>
  <c r="H362" i="6"/>
  <c r="H361" i="6" s="1"/>
  <c r="G362" i="6"/>
  <c r="G361" i="6" s="1"/>
  <c r="I360" i="6"/>
  <c r="I359" i="6" s="1"/>
  <c r="I358" i="6" s="1"/>
  <c r="H359" i="6"/>
  <c r="H358" i="6" s="1"/>
  <c r="G359" i="6"/>
  <c r="G358" i="6" s="1"/>
  <c r="I356" i="6"/>
  <c r="I355" i="6" s="1"/>
  <c r="I354" i="6" s="1"/>
  <c r="I353" i="6" s="1"/>
  <c r="H355" i="6"/>
  <c r="H354" i="6" s="1"/>
  <c r="H353" i="6" s="1"/>
  <c r="G355" i="6"/>
  <c r="G354" i="6" s="1"/>
  <c r="G353" i="6" s="1"/>
  <c r="I351" i="6"/>
  <c r="H351" i="6"/>
  <c r="G351" i="6"/>
  <c r="I350" i="6"/>
  <c r="I349" i="6" s="1"/>
  <c r="H349" i="6"/>
  <c r="G349" i="6"/>
  <c r="I346" i="6"/>
  <c r="I345" i="6" s="1"/>
  <c r="H346" i="6"/>
  <c r="H345" i="6" s="1"/>
  <c r="G346" i="6"/>
  <c r="G345" i="6" s="1"/>
  <c r="I343" i="6"/>
  <c r="I342" i="6" s="1"/>
  <c r="I341" i="6" s="1"/>
  <c r="I340" i="6" s="1"/>
  <c r="H342" i="6"/>
  <c r="H341" i="6" s="1"/>
  <c r="H340" i="6" s="1"/>
  <c r="G342" i="6"/>
  <c r="G341" i="6" s="1"/>
  <c r="G340" i="6" s="1"/>
  <c r="I331" i="6"/>
  <c r="G331" i="6"/>
  <c r="I330" i="6"/>
  <c r="I329" i="6" s="1"/>
  <c r="H329" i="6"/>
  <c r="H328" i="6" s="1"/>
  <c r="G329" i="6"/>
  <c r="G328" i="6" s="1"/>
  <c r="I327" i="6"/>
  <c r="I326" i="6" s="1"/>
  <c r="H326" i="6"/>
  <c r="G326" i="6"/>
  <c r="I325" i="6"/>
  <c r="I324" i="6" s="1"/>
  <c r="H324" i="6"/>
  <c r="G324" i="6"/>
  <c r="I321" i="6"/>
  <c r="I320" i="6" s="1"/>
  <c r="H321" i="6"/>
  <c r="H320" i="6" s="1"/>
  <c r="G321" i="6"/>
  <c r="G320" i="6" s="1"/>
  <c r="I319" i="6"/>
  <c r="I318" i="6" s="1"/>
  <c r="H318" i="6"/>
  <c r="G318" i="6"/>
  <c r="G315" i="6" s="1"/>
  <c r="I317" i="6"/>
  <c r="I316" i="6" s="1"/>
  <c r="H316" i="6"/>
  <c r="G316" i="6"/>
  <c r="I314" i="6"/>
  <c r="I313" i="6" s="1"/>
  <c r="H313" i="6"/>
  <c r="G313" i="6"/>
  <c r="G310" i="6" s="1"/>
  <c r="I312" i="6"/>
  <c r="I311" i="6" s="1"/>
  <c r="H311" i="6"/>
  <c r="G311" i="6"/>
  <c r="I309" i="6"/>
  <c r="I308" i="6" s="1"/>
  <c r="H308" i="6"/>
  <c r="G308" i="6"/>
  <c r="I307" i="6"/>
  <c r="I306" i="6" s="1"/>
  <c r="H306" i="6"/>
  <c r="G306" i="6"/>
  <c r="I304" i="6"/>
  <c r="I303" i="6" s="1"/>
  <c r="H303" i="6"/>
  <c r="G303" i="6"/>
  <c r="I302" i="6"/>
  <c r="I301" i="6" s="1"/>
  <c r="H301" i="6"/>
  <c r="G301" i="6"/>
  <c r="I299" i="6"/>
  <c r="I298" i="6" s="1"/>
  <c r="H298" i="6"/>
  <c r="G298" i="6"/>
  <c r="I297" i="6"/>
  <c r="I296" i="6" s="1"/>
  <c r="H296" i="6"/>
  <c r="G296" i="6"/>
  <c r="I294" i="6"/>
  <c r="I293" i="6" s="1"/>
  <c r="H293" i="6"/>
  <c r="G293" i="6"/>
  <c r="I292" i="6"/>
  <c r="I291" i="6" s="1"/>
  <c r="H291" i="6"/>
  <c r="G291" i="6"/>
  <c r="I273" i="6"/>
  <c r="I272" i="6" s="1"/>
  <c r="I271" i="6" s="1"/>
  <c r="H272" i="6"/>
  <c r="H271" i="6" s="1"/>
  <c r="G272" i="6"/>
  <c r="G271" i="6" s="1"/>
  <c r="I269" i="6"/>
  <c r="I268" i="6" s="1"/>
  <c r="H269" i="6"/>
  <c r="H268" i="6" s="1"/>
  <c r="G269" i="6"/>
  <c r="G268" i="6" s="1"/>
  <c r="I264" i="6"/>
  <c r="I263" i="6" s="1"/>
  <c r="I262" i="6" s="1"/>
  <c r="I255" i="6" s="1"/>
  <c r="H263" i="6"/>
  <c r="H262" i="6" s="1"/>
  <c r="H255" i="6" s="1"/>
  <c r="G263" i="6"/>
  <c r="G262" i="6" s="1"/>
  <c r="I242" i="6"/>
  <c r="I241" i="6" s="1"/>
  <c r="H242" i="6"/>
  <c r="H241" i="6" s="1"/>
  <c r="G242" i="6"/>
  <c r="G241" i="6" s="1"/>
  <c r="I239" i="6"/>
  <c r="I236" i="6" s="1"/>
  <c r="H239" i="6"/>
  <c r="H236" i="6" s="1"/>
  <c r="G239" i="6"/>
  <c r="I238" i="6"/>
  <c r="I237" i="6" s="1"/>
  <c r="H237" i="6"/>
  <c r="G237" i="6"/>
  <c r="I234" i="6"/>
  <c r="I233" i="6" s="1"/>
  <c r="H234" i="6"/>
  <c r="H233" i="6" s="1"/>
  <c r="G234" i="6"/>
  <c r="G233" i="6" s="1"/>
  <c r="I231" i="6"/>
  <c r="I230" i="6" s="1"/>
  <c r="H231" i="6"/>
  <c r="H230" i="6" s="1"/>
  <c r="G231" i="6"/>
  <c r="G230" i="6" s="1"/>
  <c r="I226" i="6"/>
  <c r="I225" i="6" s="1"/>
  <c r="I224" i="6" s="1"/>
  <c r="I222" i="6" s="1"/>
  <c r="I221" i="6" s="1"/>
  <c r="I220" i="6" s="1"/>
  <c r="H225" i="6"/>
  <c r="H224" i="6" s="1"/>
  <c r="H222" i="6" s="1"/>
  <c r="H221" i="6" s="1"/>
  <c r="H220" i="6" s="1"/>
  <c r="G225" i="6"/>
  <c r="G224" i="6" s="1"/>
  <c r="I219" i="6"/>
  <c r="I218" i="6" s="1"/>
  <c r="I217" i="6" s="1"/>
  <c r="H218" i="6"/>
  <c r="H217" i="6" s="1"/>
  <c r="G218" i="6"/>
  <c r="G217" i="6" s="1"/>
  <c r="I213" i="6"/>
  <c r="I212" i="6" s="1"/>
  <c r="I211" i="6" s="1"/>
  <c r="H212" i="6"/>
  <c r="H211" i="6" s="1"/>
  <c r="G212" i="6"/>
  <c r="G211" i="6" s="1"/>
  <c r="I210" i="6"/>
  <c r="I209" i="6" s="1"/>
  <c r="I208" i="6" s="1"/>
  <c r="H209" i="6"/>
  <c r="H208" i="6" s="1"/>
  <c r="G209" i="6"/>
  <c r="G208" i="6" s="1"/>
  <c r="G194" i="6"/>
  <c r="G193" i="6" s="1"/>
  <c r="H194" i="6"/>
  <c r="H193" i="6" s="1"/>
  <c r="G191" i="6"/>
  <c r="G190" i="6" s="1"/>
  <c r="H191" i="6"/>
  <c r="H190" i="6" s="1"/>
  <c r="I216" i="6"/>
  <c r="I215" i="6" s="1"/>
  <c r="I214" i="6" s="1"/>
  <c r="H215" i="6"/>
  <c r="H214" i="6" s="1"/>
  <c r="G215" i="6"/>
  <c r="G214" i="6" s="1"/>
  <c r="I201" i="6"/>
  <c r="I200" i="6" s="1"/>
  <c r="I199" i="6" s="1"/>
  <c r="H200" i="6"/>
  <c r="H199" i="6" s="1"/>
  <c r="G200" i="6"/>
  <c r="G199" i="6" s="1"/>
  <c r="I198" i="6"/>
  <c r="I197" i="6" s="1"/>
  <c r="I196" i="6" s="1"/>
  <c r="H197" i="6"/>
  <c r="H196" i="6" s="1"/>
  <c r="G197" i="6"/>
  <c r="G196" i="6" s="1"/>
  <c r="I185" i="6"/>
  <c r="I184" i="6" s="1"/>
  <c r="I183" i="6" s="1"/>
  <c r="H184" i="6"/>
  <c r="H183" i="6" s="1"/>
  <c r="G184" i="6"/>
  <c r="G183" i="6" s="1"/>
  <c r="I182" i="6"/>
  <c r="I181" i="6" s="1"/>
  <c r="I180" i="6" s="1"/>
  <c r="H181" i="6"/>
  <c r="H180" i="6" s="1"/>
  <c r="G181" i="6"/>
  <c r="G180" i="6" s="1"/>
  <c r="I179" i="6"/>
  <c r="I178" i="6" s="1"/>
  <c r="I177" i="6" s="1"/>
  <c r="H178" i="6"/>
  <c r="H177" i="6" s="1"/>
  <c r="G178" i="6"/>
  <c r="G177" i="6" s="1"/>
  <c r="I172" i="6"/>
  <c r="I171" i="6" s="1"/>
  <c r="I170" i="6" s="1"/>
  <c r="I169" i="6" s="1"/>
  <c r="I168" i="6" s="1"/>
  <c r="H171" i="6"/>
  <c r="H170" i="6" s="1"/>
  <c r="H169" i="6" s="1"/>
  <c r="H168" i="6" s="1"/>
  <c r="H167" i="6" s="1"/>
  <c r="G171" i="6"/>
  <c r="G170" i="6" s="1"/>
  <c r="G169" i="6" s="1"/>
  <c r="G168" i="6" s="1"/>
  <c r="G167" i="6" s="1"/>
  <c r="I163" i="6"/>
  <c r="I162" i="6" s="1"/>
  <c r="I161" i="6" s="1"/>
  <c r="H162" i="6"/>
  <c r="H161" i="6" s="1"/>
  <c r="G162" i="6"/>
  <c r="G161" i="6" s="1"/>
  <c r="I160" i="6"/>
  <c r="I159" i="6" s="1"/>
  <c r="I158" i="6" s="1"/>
  <c r="I157" i="6" s="1"/>
  <c r="H159" i="6"/>
  <c r="H158" i="6" s="1"/>
  <c r="H157" i="6" s="1"/>
  <c r="G159" i="6"/>
  <c r="G158" i="6" s="1"/>
  <c r="G157" i="6" s="1"/>
  <c r="I152" i="6"/>
  <c r="I151" i="6" s="1"/>
  <c r="I150" i="6" s="1"/>
  <c r="H151" i="6"/>
  <c r="H150" i="6" s="1"/>
  <c r="G151" i="6"/>
  <c r="G150" i="6" s="1"/>
  <c r="I148" i="6"/>
  <c r="I147" i="6" s="1"/>
  <c r="H148" i="6"/>
  <c r="H147" i="6" s="1"/>
  <c r="G148" i="6"/>
  <c r="G147" i="6" s="1"/>
  <c r="I145" i="6"/>
  <c r="I144" i="6" s="1"/>
  <c r="H145" i="6"/>
  <c r="H144" i="6" s="1"/>
  <c r="G145" i="6"/>
  <c r="G144" i="6" s="1"/>
  <c r="H141" i="6"/>
  <c r="G141" i="6"/>
  <c r="I136" i="6"/>
  <c r="H136" i="6"/>
  <c r="G136" i="6"/>
  <c r="I128" i="6"/>
  <c r="I127" i="6" s="1"/>
  <c r="I126" i="6" s="1"/>
  <c r="I125" i="6" s="1"/>
  <c r="H127" i="6"/>
  <c r="H126" i="6" s="1"/>
  <c r="H125" i="6" s="1"/>
  <c r="G127" i="6"/>
  <c r="G126" i="6" s="1"/>
  <c r="G125" i="6" s="1"/>
  <c r="I121" i="6"/>
  <c r="I120" i="6" s="1"/>
  <c r="I119" i="6" s="1"/>
  <c r="H121" i="6"/>
  <c r="H120" i="6" s="1"/>
  <c r="H119" i="6" s="1"/>
  <c r="G121" i="6"/>
  <c r="G120" i="6" s="1"/>
  <c r="G119" i="6" s="1"/>
  <c r="I115" i="6"/>
  <c r="I114" i="6" s="1"/>
  <c r="I113" i="6" s="1"/>
  <c r="I112" i="6" s="1"/>
  <c r="I111" i="6" s="1"/>
  <c r="I110" i="6" s="1"/>
  <c r="I109" i="6" s="1"/>
  <c r="H114" i="6"/>
  <c r="H113" i="6" s="1"/>
  <c r="H112" i="6" s="1"/>
  <c r="H111" i="6" s="1"/>
  <c r="H110" i="6" s="1"/>
  <c r="H109" i="6" s="1"/>
  <c r="G114" i="6"/>
  <c r="G113" i="6" s="1"/>
  <c r="G112" i="6" s="1"/>
  <c r="G111" i="6" s="1"/>
  <c r="G110" i="6" s="1"/>
  <c r="G109" i="6" s="1"/>
  <c r="I107" i="6"/>
  <c r="I106" i="6" s="1"/>
  <c r="H106" i="6"/>
  <c r="G106" i="6"/>
  <c r="I105" i="6"/>
  <c r="I104" i="6" s="1"/>
  <c r="H104" i="6"/>
  <c r="G104" i="6"/>
  <c r="I97" i="6"/>
  <c r="I96" i="6" s="1"/>
  <c r="I95" i="6" s="1"/>
  <c r="H97" i="6"/>
  <c r="H96" i="6" s="1"/>
  <c r="H95" i="6" s="1"/>
  <c r="G97" i="6"/>
  <c r="G96" i="6" s="1"/>
  <c r="G95" i="6" s="1"/>
  <c r="I92" i="6"/>
  <c r="I91" i="6" s="1"/>
  <c r="H91" i="6"/>
  <c r="G91" i="6"/>
  <c r="H88" i="6"/>
  <c r="H87" i="6" s="1"/>
  <c r="I82" i="6"/>
  <c r="I81" i="6" s="1"/>
  <c r="H82" i="6"/>
  <c r="H81" i="6" s="1"/>
  <c r="G82" i="6"/>
  <c r="G81" i="6" s="1"/>
  <c r="I80" i="6"/>
  <c r="I78" i="6" s="1"/>
  <c r="H78" i="6"/>
  <c r="G78" i="6"/>
  <c r="I77" i="6"/>
  <c r="I76" i="6" s="1"/>
  <c r="H76" i="6"/>
  <c r="G76" i="6"/>
  <c r="I75" i="6"/>
  <c r="I74" i="6" s="1"/>
  <c r="H74" i="6"/>
  <c r="G74" i="6"/>
  <c r="I64" i="6"/>
  <c r="I63" i="6" s="1"/>
  <c r="I62" i="6" s="1"/>
  <c r="I61" i="6" s="1"/>
  <c r="I60" i="6" s="1"/>
  <c r="I59" i="6" s="1"/>
  <c r="I58" i="6" s="1"/>
  <c r="H63" i="6"/>
  <c r="H62" i="6" s="1"/>
  <c r="H61" i="6" s="1"/>
  <c r="H60" i="6" s="1"/>
  <c r="H59" i="6" s="1"/>
  <c r="H58" i="6" s="1"/>
  <c r="G63" i="6"/>
  <c r="G62" i="6" s="1"/>
  <c r="G61" i="6" s="1"/>
  <c r="G60" i="6" s="1"/>
  <c r="G59" i="6" s="1"/>
  <c r="G58" i="6" s="1"/>
  <c r="I57" i="6"/>
  <c r="I56" i="6" s="1"/>
  <c r="I55" i="6" s="1"/>
  <c r="I54" i="6" s="1"/>
  <c r="I53" i="6" s="1"/>
  <c r="I52" i="6" s="1"/>
  <c r="H56" i="6"/>
  <c r="H55" i="6" s="1"/>
  <c r="H54" i="6" s="1"/>
  <c r="H53" i="6" s="1"/>
  <c r="H52" i="6" s="1"/>
  <c r="G56" i="6"/>
  <c r="G55" i="6" s="1"/>
  <c r="G54" i="6" s="1"/>
  <c r="G53" i="6" s="1"/>
  <c r="G52" i="6" s="1"/>
  <c r="I51" i="6"/>
  <c r="I50" i="6" s="1"/>
  <c r="I49" i="6" s="1"/>
  <c r="I48" i="6" s="1"/>
  <c r="I47" i="6" s="1"/>
  <c r="I46" i="6" s="1"/>
  <c r="H50" i="6"/>
  <c r="H49" i="6" s="1"/>
  <c r="H48" i="6" s="1"/>
  <c r="H47" i="6" s="1"/>
  <c r="H46" i="6" s="1"/>
  <c r="G50" i="6"/>
  <c r="G49" i="6" s="1"/>
  <c r="G48" i="6" s="1"/>
  <c r="G47" i="6" s="1"/>
  <c r="G46" i="6" s="1"/>
  <c r="I45" i="6"/>
  <c r="I44" i="6"/>
  <c r="H43" i="6"/>
  <c r="G43" i="6"/>
  <c r="I41" i="6"/>
  <c r="H41" i="6"/>
  <c r="G41" i="6"/>
  <c r="I39" i="6"/>
  <c r="H39" i="6"/>
  <c r="G39" i="6"/>
  <c r="I37" i="6"/>
  <c r="I36" i="6" s="1"/>
  <c r="H36" i="6"/>
  <c r="G36" i="6"/>
  <c r="I35" i="6"/>
  <c r="I34" i="6" s="1"/>
  <c r="H34" i="6"/>
  <c r="G34" i="6"/>
  <c r="H32" i="6"/>
  <c r="I26" i="6"/>
  <c r="I25" i="6" s="1"/>
  <c r="H25" i="6"/>
  <c r="G25" i="6"/>
  <c r="H24" i="6"/>
  <c r="H23" i="6" s="1"/>
  <c r="H22" i="6" s="1"/>
  <c r="H21" i="6" s="1"/>
  <c r="H20" i="6" s="1"/>
  <c r="G24" i="6"/>
  <c r="G23" i="6" s="1"/>
  <c r="G22" i="6" s="1"/>
  <c r="G21" i="6" s="1"/>
  <c r="G20" i="6" s="1"/>
  <c r="H310" i="6" l="1"/>
  <c r="H315" i="6"/>
  <c r="G189" i="6"/>
  <c r="G188" i="6" s="1"/>
  <c r="G187" i="6" s="1"/>
  <c r="G186" i="6" s="1"/>
  <c r="H189" i="6"/>
  <c r="H188" i="6" s="1"/>
  <c r="H187" i="6" s="1"/>
  <c r="H186" i="6" s="1"/>
  <c r="G38" i="6"/>
  <c r="H417" i="6"/>
  <c r="H416" i="6" s="1"/>
  <c r="I417" i="6"/>
  <c r="I416" i="6" s="1"/>
  <c r="H445" i="6"/>
  <c r="H444" i="6" s="1"/>
  <c r="H443" i="6" s="1"/>
  <c r="H437" i="6" s="1"/>
  <c r="G444" i="6"/>
  <c r="G443" i="6" s="1"/>
  <c r="G437" i="6" s="1"/>
  <c r="I156" i="6"/>
  <c r="I155" i="6" s="1"/>
  <c r="I154" i="6" s="1"/>
  <c r="G156" i="6"/>
  <c r="G155" i="6" s="1"/>
  <c r="G154" i="6" s="1"/>
  <c r="H156" i="6"/>
  <c r="H155" i="6" s="1"/>
  <c r="H154" i="6" s="1"/>
  <c r="H90" i="6"/>
  <c r="H86" i="6" s="1"/>
  <c r="G255" i="6"/>
  <c r="G246" i="6" s="1"/>
  <c r="G90" i="6"/>
  <c r="H246" i="6"/>
  <c r="I246" i="6"/>
  <c r="I90" i="6"/>
  <c r="G223" i="6"/>
  <c r="G222" i="6" s="1"/>
  <c r="G221" i="6" s="1"/>
  <c r="G220" i="6" s="1"/>
  <c r="H348" i="6"/>
  <c r="H344" i="6" s="1"/>
  <c r="H300" i="6"/>
  <c r="G426" i="6"/>
  <c r="G425" i="6" s="1"/>
  <c r="G424" i="6" s="1"/>
  <c r="H426" i="6"/>
  <c r="H425" i="6" s="1"/>
  <c r="H424" i="6" s="1"/>
  <c r="G103" i="6"/>
  <c r="G102" i="6" s="1"/>
  <c r="G101" i="6" s="1"/>
  <c r="G100" i="6" s="1"/>
  <c r="G99" i="6" s="1"/>
  <c r="H305" i="6"/>
  <c r="H118" i="6"/>
  <c r="H117" i="6" s="1"/>
  <c r="H116" i="6" s="1"/>
  <c r="G295" i="6"/>
  <c r="I195" i="6"/>
  <c r="I194" i="6" s="1"/>
  <c r="I193" i="6" s="1"/>
  <c r="G300" i="6"/>
  <c r="H38" i="6"/>
  <c r="I431" i="6"/>
  <c r="I426" i="6" s="1"/>
  <c r="I425" i="6" s="1"/>
  <c r="I424" i="6" s="1"/>
  <c r="I167" i="6"/>
  <c r="G461" i="6"/>
  <c r="G460" i="6" s="1"/>
  <c r="G459" i="6" s="1"/>
  <c r="G458" i="6" s="1"/>
  <c r="G457" i="6" s="1"/>
  <c r="G456" i="6" s="1"/>
  <c r="H103" i="6"/>
  <c r="H102" i="6" s="1"/>
  <c r="H101" i="6" s="1"/>
  <c r="H100" i="6" s="1"/>
  <c r="H99" i="6" s="1"/>
  <c r="G73" i="6"/>
  <c r="G72" i="6" s="1"/>
  <c r="H403" i="6"/>
  <c r="H402" i="6" s="1"/>
  <c r="H401" i="6" s="1"/>
  <c r="H400" i="6" s="1"/>
  <c r="I267" i="6"/>
  <c r="I266" i="6" s="1"/>
  <c r="I265" i="6" s="1"/>
  <c r="G348" i="6"/>
  <c r="G344" i="6" s="1"/>
  <c r="G395" i="6"/>
  <c r="G394" i="6" s="1"/>
  <c r="G393" i="6" s="1"/>
  <c r="I176" i="6"/>
  <c r="I175" i="6" s="1"/>
  <c r="I174" i="6" s="1"/>
  <c r="I173" i="6" s="1"/>
  <c r="G267" i="6"/>
  <c r="G266" i="6" s="1"/>
  <c r="G265" i="6" s="1"/>
  <c r="H73" i="6"/>
  <c r="H72" i="6" s="1"/>
  <c r="G236" i="6"/>
  <c r="G229" i="6" s="1"/>
  <c r="G228" i="6" s="1"/>
  <c r="G227" i="6" s="1"/>
  <c r="I73" i="6"/>
  <c r="I72" i="6" s="1"/>
  <c r="G305" i="6"/>
  <c r="I323" i="6"/>
  <c r="I357" i="6"/>
  <c r="I305" i="6"/>
  <c r="I348" i="6"/>
  <c r="I344" i="6" s="1"/>
  <c r="H31" i="6"/>
  <c r="H143" i="6"/>
  <c r="I369" i="6"/>
  <c r="I368" i="6" s="1"/>
  <c r="I367" i="6" s="1"/>
  <c r="G290" i="6"/>
  <c r="H295" i="6"/>
  <c r="H323" i="6"/>
  <c r="H357" i="6"/>
  <c r="H395" i="6"/>
  <c r="H394" i="6" s="1"/>
  <c r="H393" i="6" s="1"/>
  <c r="G417" i="6"/>
  <c r="G416" i="6" s="1"/>
  <c r="I24" i="6"/>
  <c r="I23" i="6" s="1"/>
  <c r="I22" i="6" s="1"/>
  <c r="I21" i="6" s="1"/>
  <c r="I20" i="6" s="1"/>
  <c r="H132" i="6"/>
  <c r="G132" i="6"/>
  <c r="H176" i="6"/>
  <c r="H175" i="6" s="1"/>
  <c r="H174" i="6" s="1"/>
  <c r="H173" i="6" s="1"/>
  <c r="I295" i="6"/>
  <c r="I395" i="6"/>
  <c r="I394" i="6" s="1"/>
  <c r="I393" i="6" s="1"/>
  <c r="I300" i="6"/>
  <c r="I315" i="6"/>
  <c r="I118" i="6"/>
  <c r="I117" i="6" s="1"/>
  <c r="I116" i="6" s="1"/>
  <c r="H267" i="6"/>
  <c r="H266" i="6" s="1"/>
  <c r="H265" i="6" s="1"/>
  <c r="I290" i="6"/>
  <c r="G323" i="6"/>
  <c r="G403" i="6"/>
  <c r="G402" i="6" s="1"/>
  <c r="G401" i="6" s="1"/>
  <c r="G400" i="6" s="1"/>
  <c r="I328" i="6"/>
  <c r="H369" i="6"/>
  <c r="H368" i="6" s="1"/>
  <c r="H367" i="6" s="1"/>
  <c r="I403" i="6"/>
  <c r="I402" i="6" s="1"/>
  <c r="I401" i="6" s="1"/>
  <c r="I400" i="6" s="1"/>
  <c r="G143" i="6"/>
  <c r="H229" i="6"/>
  <c r="H228" i="6" s="1"/>
  <c r="H227" i="6" s="1"/>
  <c r="G369" i="6"/>
  <c r="G368" i="6" s="1"/>
  <c r="G367" i="6" s="1"/>
  <c r="I103" i="6"/>
  <c r="I102" i="6" s="1"/>
  <c r="I101" i="6" s="1"/>
  <c r="I100" i="6" s="1"/>
  <c r="I99" i="6" s="1"/>
  <c r="I33" i="6"/>
  <c r="I32" i="6" s="1"/>
  <c r="I31" i="6" s="1"/>
  <c r="G32" i="6"/>
  <c r="G31" i="6" s="1"/>
  <c r="I43" i="6"/>
  <c r="I38" i="6" s="1"/>
  <c r="G176" i="6"/>
  <c r="G175" i="6" s="1"/>
  <c r="G174" i="6" s="1"/>
  <c r="G173" i="6" s="1"/>
  <c r="I192" i="6"/>
  <c r="I191" i="6" s="1"/>
  <c r="I190" i="6" s="1"/>
  <c r="I229" i="6"/>
  <c r="I228" i="6" s="1"/>
  <c r="I227" i="6" s="1"/>
  <c r="H290" i="6"/>
  <c r="G118" i="6"/>
  <c r="G117" i="6" s="1"/>
  <c r="G116" i="6" s="1"/>
  <c r="G357" i="6"/>
  <c r="I89" i="6"/>
  <c r="I88" i="6" s="1"/>
  <c r="I87" i="6" s="1"/>
  <c r="G88" i="6"/>
  <c r="G87" i="6" s="1"/>
  <c r="I143" i="6"/>
  <c r="I142" i="6" s="1"/>
  <c r="I141" i="6" s="1"/>
  <c r="I132" i="6" s="1"/>
  <c r="H461" i="6"/>
  <c r="H460" i="6" s="1"/>
  <c r="H459" i="6" s="1"/>
  <c r="H458" i="6" s="1"/>
  <c r="H457" i="6" s="1"/>
  <c r="H456" i="6" s="1"/>
  <c r="I310" i="6"/>
  <c r="I461" i="6"/>
  <c r="I460" i="6" s="1"/>
  <c r="I459" i="6" s="1"/>
  <c r="I458" i="6" s="1"/>
  <c r="I457" i="6" s="1"/>
  <c r="I456" i="6" s="1"/>
  <c r="I334" i="6" l="1"/>
  <c r="I333" i="6" s="1"/>
  <c r="G334" i="6"/>
  <c r="G333" i="6" s="1"/>
  <c r="H334" i="6"/>
  <c r="H333" i="6" s="1"/>
  <c r="H245" i="6"/>
  <c r="H153" i="6"/>
  <c r="H84" i="6"/>
  <c r="H85" i="6"/>
  <c r="I245" i="6"/>
  <c r="I189" i="6"/>
  <c r="I188" i="6" s="1"/>
  <c r="I187" i="6" s="1"/>
  <c r="I445" i="6"/>
  <c r="I444" i="6" s="1"/>
  <c r="I443" i="6" s="1"/>
  <c r="I437" i="6" s="1"/>
  <c r="G67" i="6"/>
  <c r="G66" i="6" s="1"/>
  <c r="I67" i="6"/>
  <c r="I66" i="6" s="1"/>
  <c r="H67" i="6"/>
  <c r="H66" i="6" s="1"/>
  <c r="I86" i="6"/>
  <c r="G86" i="6"/>
  <c r="G85" i="6" s="1"/>
  <c r="G84" i="6" s="1"/>
  <c r="G245" i="6"/>
  <c r="G415" i="6"/>
  <c r="G414" i="6" s="1"/>
  <c r="G413" i="6" s="1"/>
  <c r="G392" i="6"/>
  <c r="I392" i="6"/>
  <c r="I131" i="6"/>
  <c r="I130" i="6" s="1"/>
  <c r="I129" i="6" s="1"/>
  <c r="I108" i="6" s="1"/>
  <c r="H415" i="6"/>
  <c r="H414" i="6" s="1"/>
  <c r="H413" i="6" s="1"/>
  <c r="G131" i="6"/>
  <c r="G130" i="6" s="1"/>
  <c r="G129" i="6" s="1"/>
  <c r="G108" i="6" s="1"/>
  <c r="H392" i="6"/>
  <c r="H30" i="6"/>
  <c r="H29" i="6" s="1"/>
  <c r="H28" i="6" s="1"/>
  <c r="H27" i="6" s="1"/>
  <c r="G153" i="6"/>
  <c r="G289" i="6"/>
  <c r="G288" i="6" s="1"/>
  <c r="H131" i="6"/>
  <c r="H130" i="6" s="1"/>
  <c r="H129" i="6" s="1"/>
  <c r="H108" i="6" s="1"/>
  <c r="G30" i="6"/>
  <c r="G29" i="6" s="1"/>
  <c r="G28" i="6" s="1"/>
  <c r="G27" i="6" s="1"/>
  <c r="H289" i="6"/>
  <c r="H288" i="6" s="1"/>
  <c r="H275" i="6" s="1"/>
  <c r="H274" i="6" s="1"/>
  <c r="I289" i="6"/>
  <c r="I288" i="6" s="1"/>
  <c r="I275" i="6" s="1"/>
  <c r="I274" i="6" s="1"/>
  <c r="I30" i="6"/>
  <c r="I29" i="6" s="1"/>
  <c r="I28" i="6" s="1"/>
  <c r="I27" i="6" s="1"/>
  <c r="H65" i="6" l="1"/>
  <c r="H19" i="6" s="1"/>
  <c r="I244" i="6"/>
  <c r="H244" i="6"/>
  <c r="I84" i="6"/>
  <c r="I65" i="6" s="1"/>
  <c r="I19" i="6" s="1"/>
  <c r="I85" i="6"/>
  <c r="G275" i="6"/>
  <c r="G274" i="6" s="1"/>
  <c r="G244" i="6" s="1"/>
  <c r="I186" i="6"/>
  <c r="I153" i="6" s="1"/>
  <c r="G65" i="6"/>
  <c r="G19" i="6" s="1"/>
  <c r="I415" i="6"/>
  <c r="I414" i="6" s="1"/>
  <c r="I413" i="6" s="1"/>
  <c r="I468" i="6" l="1"/>
  <c r="H468" i="6"/>
  <c r="G469" i="6"/>
  <c r="G468" i="6" s="1"/>
  <c r="G467" i="6" s="1"/>
  <c r="G466" i="6" s="1"/>
  <c r="G474" i="6" s="1"/>
  <c r="H467" i="6" l="1"/>
  <c r="I467" i="6"/>
  <c r="H466" i="6" l="1"/>
  <c r="H474" i="6" s="1"/>
  <c r="I466" i="6"/>
  <c r="I474" i="6" l="1"/>
  <c r="I476" i="6" s="1"/>
</calcChain>
</file>

<file path=xl/sharedStrings.xml><?xml version="1.0" encoding="utf-8"?>
<sst xmlns="http://schemas.openxmlformats.org/spreadsheetml/2006/main" count="1552" uniqueCount="358">
  <si>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</si>
  <si>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</si>
  <si>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</si>
  <si>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</si>
  <si>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</si>
  <si>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</si>
  <si>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</si>
  <si>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</si>
  <si>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</si>
  <si>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</si>
  <si>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</si>
  <si>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</si>
  <si>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</si>
  <si>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</si>
  <si>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</si>
  <si>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</si>
  <si>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</si>
  <si>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</si>
  <si>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</si>
  <si>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</si>
  <si>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</si>
  <si>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</si>
  <si>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</si>
  <si>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</si>
  <si>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</si>
  <si>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</si>
  <si>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</si>
  <si>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</si>
  <si>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</si>
  <si>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</si>
  <si>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</si>
  <si>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</si>
  <si>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</si>
  <si>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</si>
  <si>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</si>
  <si>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</si>
  <si>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</si>
  <si>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</si>
  <si>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</si>
  <si>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</si>
  <si>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</si>
  <si>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</si>
  <si>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</si>
  <si>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</si>
  <si>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</si>
  <si>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</si>
  <si>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</si>
  <si>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</si>
  <si>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</si>
  <si>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</si>
  <si>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</si>
  <si>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</si>
  <si>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</si>
  <si>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</si>
  <si>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</si>
  <si>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</si>
  <si>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</si>
  <si>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</si>
  <si>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</si>
  <si>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</si>
  <si>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</si>
  <si>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</si>
  <si>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</si>
  <si>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</si>
  <si>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</si>
  <si>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</si>
  <si>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</si>
  <si>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</si>
  <si>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</si>
  <si>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</si>
  <si>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</si>
  <si>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</si>
  <si>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</si>
  <si>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</si>
  <si>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</si>
  <si>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</si>
  <si>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</si>
  <si>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</si>
  <si>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</si>
  <si>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</si>
  <si>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</si>
  <si>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</si>
  <si>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</si>
  <si>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</si>
  <si>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</si>
  <si>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</si>
  <si>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</si>
  <si>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</si>
  <si>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</si>
  <si>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</si>
  <si>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</si>
  <si>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</si>
  <si>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</si>
  <si>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</si>
  <si>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</si>
  <si>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</si>
  <si>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</si>
  <si>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</si>
  <si>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</si>
  <si>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</si>
  <si>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</si>
  <si>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</si>
  <si>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</si>
  <si>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</si>
  <si>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</si>
  <si>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</si>
  <si>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</si>
  <si>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</si>
  <si>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</si>
  <si>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</si>
  <si>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</si>
  <si>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</si>
  <si>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</si>
  <si>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</si>
  <si>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</si>
  <si>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</si>
  <si>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</si>
  <si>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</si>
  <si>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</si>
  <si>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</si>
  <si>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</si>
  <si>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</si>
  <si>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</si>
  <si>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</si>
  <si>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</si>
  <si>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</si>
  <si>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</si>
  <si>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</si>
  <si>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</si>
  <si>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</si>
  <si>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</si>
  <si>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</si>
  <si>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</si>
  <si>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</si>
  <si>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</si>
  <si>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</si>
  <si>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</si>
  <si>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</si>
  <si>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</si>
  <si>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</si>
  <si>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</si>
  <si>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</si>
  <si>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</si>
  <si>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</si>
  <si>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</si>
  <si>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</si>
  <si>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</si>
  <si>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</si>
  <si>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</si>
  <si>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</si>
  <si>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</si>
  <si>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</si>
  <si>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</si>
  <si>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</si>
  <si>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</si>
  <si>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</si>
  <si>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</si>
  <si>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</si>
  <si>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</si>
  <si>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</si>
  <si>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</si>
  <si>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</si>
  <si>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</si>
  <si>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</si>
  <si>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</si>
  <si>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</si>
  <si>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</si>
  <si>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</si>
  <si>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</si>
  <si>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</si>
  <si>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</si>
  <si>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</si>
  <si>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</si>
  <si>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</si>
  <si>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</si>
  <si>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</si>
  <si>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</si>
  <si>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</si>
  <si>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</si>
  <si>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</si>
  <si>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</si>
  <si>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</si>
  <si>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</si>
  <si>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</si>
  <si>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</si>
  <si>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</si>
  <si>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</si>
  <si>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</si>
  <si>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</si>
  <si>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</si>
  <si>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</si>
  <si>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</si>
  <si>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</si>
  <si>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</si>
  <si>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</si>
  <si>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</si>
  <si>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</si>
  <si>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</si>
  <si>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</si>
  <si>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</si>
  <si>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</si>
  <si>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</si>
  <si>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</si>
  <si>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</si>
  <si>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</si>
  <si>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</si>
  <si>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</si>
  <si>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</si>
  <si>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</si>
  <si>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</si>
  <si>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</si>
  <si>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</si>
  <si>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</si>
  <si>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</si>
  <si>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</si>
  <si>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</si>
  <si>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</si>
  <si>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</si>
  <si>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</si>
  <si>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</si>
  <si>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</si>
  <si>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</si>
  <si>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</si>
  <si>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</si>
  <si>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</si>
  <si>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</si>
  <si>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</si>
  <si>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</si>
  <si>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</si>
  <si>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</si>
  <si>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</si>
  <si>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</si>
  <si>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</si>
  <si>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</si>
  <si>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</si>
  <si>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</si>
  <si>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</si>
  <si>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</si>
  <si>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</si>
  <si>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</si>
  <si>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</si>
  <si>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</si>
  <si>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</si>
  <si>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</si>
  <si>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</si>
  <si>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</si>
  <si>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</si>
  <si>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</si>
  <si>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</si>
  <si>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</si>
  <si>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</si>
  <si>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</si>
  <si>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</si>
  <si>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</si>
  <si>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</si>
  <si>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</si>
  <si>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</si>
  <si>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</si>
  <si>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</si>
  <si>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</si>
  <si>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</si>
  <si>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</si>
  <si>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</si>
  <si>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</si>
  <si>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</si>
  <si>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</si>
  <si>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</si>
  <si>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</si>
  <si>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</si>
  <si>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</si>
  <si>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</si>
  <si>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</si>
  <si>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</si>
  <si>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</si>
  <si>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</si>
  <si>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</si>
  <si>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</si>
  <si>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</si>
  <si>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</si>
  <si>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</si>
  <si>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</si>
  <si>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</si>
  <si>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</si>
  <si>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</si>
  <si>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</si>
  <si>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</si>
  <si>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</si>
  <si>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</si>
  <si>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</si>
  <si>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</si>
  <si>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</si>
  <si>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</si>
  <si>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</si>
  <si>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</si>
  <si>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</si>
  <si>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</si>
  <si>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</si>
  <si>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</si>
  <si>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</si>
  <si>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</si>
  <si>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</si>
  <si>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</si>
  <si>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</si>
  <si>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</si>
  <si>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</si>
  <si>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</si>
  <si>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</si>
  <si>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</si>
  <si>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</si>
  <si>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</si>
  <si>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</si>
  <si>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</si>
  <si>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</si>
  <si>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</si>
  <si>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</si>
  <si>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</si>
  <si>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</si>
  <si>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</si>
  <si>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</si>
  <si>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</si>
  <si>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</si>
  <si>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</si>
  <si>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</si>
  <si>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</si>
  <si>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</si>
  <si>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</si>
  <si>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2025 год</t>
  </si>
  <si>
    <t>6741199990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</si>
  <si>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</si>
  <si>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– Югры) за счет средств бюджета муниципального образования</t>
  </si>
  <si>
    <t>694129Д040</t>
  </si>
  <si>
    <t>69412SД040</t>
  </si>
  <si>
    <t>Региональный проект "Жилье"</t>
  </si>
  <si>
    <t>Региональные проекты, направленные на достижение целей, показателей и решение задач национального проекта</t>
  </si>
  <si>
    <t>6510000000</t>
  </si>
  <si>
    <t>651И200000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</si>
  <si>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</si>
  <si>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651И267484</t>
  </si>
  <si>
    <t>651И26748S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</si>
  <si>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</si>
  <si>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7210000000</t>
  </si>
  <si>
    <t>721И300000</t>
  </si>
  <si>
    <t>721И351540</t>
  </si>
  <si>
    <t>Региональный проект "Модернизация коммунальной инфраструктуры"</t>
  </si>
  <si>
    <t>Реализация мероприятий по модернизации коммунальной инфраструктуры</t>
  </si>
  <si>
    <t>Реализация мероприятий по модернизации коммунальной инфраструктуры Ханты-Мансийского автономного округа – Югры</t>
  </si>
  <si>
    <t xml:space="preserve">от 26.12.2024 № 138 </t>
  </si>
  <si>
    <t>Приложение № 2</t>
  </si>
  <si>
    <t>721И3А1540</t>
  </si>
  <si>
    <t>Капитальные вложения в объекты государственной (муниципальной) собственности</t>
  </si>
  <si>
    <t xml:space="preserve">от 06.03.2025 № 152 </t>
  </si>
  <si>
    <t xml:space="preserve">от 00.05.2025 № 00 </t>
  </si>
  <si>
    <t>2220000000</t>
  </si>
  <si>
    <t>2220200000</t>
  </si>
  <si>
    <t>Региональный проект "Благоустройство сельских территорий"</t>
  </si>
  <si>
    <t>22202L5762</t>
  </si>
  <si>
    <t>Обеспечение комплексного развития сельских территорий (Реализация проектов по благоустройству общественных пространств на сельских территориях)</t>
  </si>
  <si>
    <t>Комплекс процессных мероприятий "Мероприятия по благоустройству территории городского поселения Игрим"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</si>
</sst>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73" fontId="4" fillId="0" borderId="0" xfId="1" applyNumberFormat="1" applyFont="1" applyFill="1" applyBorder="1"/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67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3" borderId="0" xfId="1" applyFont="1" applyFill="1" applyBorder="1" applyAlignment="1">
      <alignment horizontal="right"/>
    </xf>
    <xf numFmtId="0" fontId="4" fillId="4" borderId="0" xfId="1" applyFont="1" applyFill="1" applyBorder="1"/>
    <xf numFmtId="0" fontId="4" fillId="2" borderId="0" xfId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K478"/>
  <sheetViews>
    <sheetView tabSelected="1" zoomScale="105" zoomScaleNormal="105" workbookViewId="0">
      <selection activeCell="B5" sqref="B5"/>
    </sheetView>
  </sheetViews>
  <sheetFormatPr defaultColWidth="11.140625" defaultRowHeight="12" x14ac:dyDescent="0.2"/>
  <cols>
    <col min="1" max="1" width="2.570312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0" width="11.140625" style="29" hidden="1" customWidth="1"/>
    <col min="11" max="16384" width="11.140625" style="29"/>
  </cols>
  <sheetData>
    <row r="1" spans="1:9" x14ac:dyDescent="0.2">
      <c r="A1" s="48"/>
      <c r="B1" s="48"/>
      <c r="C1" s="49"/>
      <c r="D1" s="49"/>
      <c r="E1" s="50"/>
      <c r="F1" s="51"/>
      <c r="H1" s="52" t="s">
        <v>347</v>
      </c>
    </row>
    <row r="2" spans="1:9" x14ac:dyDescent="0.2">
      <c r="A2" s="53"/>
      <c r="B2" s="53"/>
      <c r="C2" s="54"/>
      <c r="D2" s="54"/>
      <c r="E2" s="50"/>
      <c r="F2" s="1"/>
      <c r="H2" s="52" t="s">
        <v>0</v>
      </c>
    </row>
    <row r="3" spans="1:9" x14ac:dyDescent="0.2">
      <c r="A3" s="1"/>
      <c r="B3" s="1"/>
      <c r="C3" s="54"/>
      <c r="D3" s="54"/>
      <c r="E3" s="50"/>
      <c r="F3" s="1"/>
      <c r="H3" s="52" t="s">
        <v>1</v>
      </c>
    </row>
    <row r="4" spans="1:9" x14ac:dyDescent="0.2">
      <c r="A4" s="1"/>
      <c r="B4" s="1"/>
      <c r="C4" s="54"/>
      <c r="D4" s="54"/>
      <c r="E4" s="50"/>
      <c r="F4" s="1"/>
      <c r="H4" s="52" t="s">
        <v>351</v>
      </c>
    </row>
    <row r="5" spans="1:9" x14ac:dyDescent="0.2">
      <c r="A5" s="1"/>
      <c r="B5" s="1"/>
      <c r="C5" s="54"/>
      <c r="D5" s="54"/>
      <c r="E5" s="50"/>
      <c r="F5" s="1"/>
      <c r="H5" s="52"/>
    </row>
    <row r="6" spans="1:9" hidden="1" x14ac:dyDescent="0.2">
      <c r="A6" s="48"/>
      <c r="B6" s="48"/>
      <c r="C6" s="49"/>
      <c r="D6" s="49"/>
      <c r="E6" s="50"/>
      <c r="F6" s="51"/>
      <c r="H6" s="74" t="s">
        <v>347</v>
      </c>
    </row>
    <row r="7" spans="1:9" hidden="1" x14ac:dyDescent="0.2">
      <c r="A7" s="53"/>
      <c r="B7" s="53"/>
      <c r="C7" s="54"/>
      <c r="D7" s="54"/>
      <c r="E7" s="50"/>
      <c r="F7" s="1"/>
      <c r="H7" s="74" t="s">
        <v>0</v>
      </c>
    </row>
    <row r="8" spans="1:9" hidden="1" x14ac:dyDescent="0.2">
      <c r="A8" s="1"/>
      <c r="B8" s="1"/>
      <c r="C8" s="54"/>
      <c r="D8" s="54"/>
      <c r="E8" s="50"/>
      <c r="F8" s="1"/>
      <c r="H8" s="74" t="s">
        <v>1</v>
      </c>
    </row>
    <row r="9" spans="1:9" hidden="1" x14ac:dyDescent="0.2">
      <c r="A9" s="1"/>
      <c r="B9" s="1"/>
      <c r="C9" s="54"/>
      <c r="D9" s="54"/>
      <c r="E9" s="50"/>
      <c r="F9" s="1"/>
      <c r="H9" s="74" t="s">
        <v>350</v>
      </c>
    </row>
    <row r="10" spans="1:9" hidden="1" x14ac:dyDescent="0.2">
      <c r="A10" s="1"/>
      <c r="B10" s="1"/>
      <c r="C10" s="54"/>
      <c r="D10" s="54"/>
      <c r="E10" s="50"/>
      <c r="F10" s="1"/>
      <c r="H10" s="74"/>
    </row>
    <row r="11" spans="1:9" x14ac:dyDescent="0.2">
      <c r="A11" s="48"/>
      <c r="B11" s="48"/>
      <c r="C11" s="49"/>
      <c r="D11" s="49"/>
      <c r="E11" s="50"/>
      <c r="F11" s="51"/>
      <c r="H11" s="52" t="s">
        <v>144</v>
      </c>
    </row>
    <row r="12" spans="1:9" x14ac:dyDescent="0.2">
      <c r="A12" s="53"/>
      <c r="B12" s="53"/>
      <c r="C12" s="54"/>
      <c r="D12" s="54"/>
      <c r="E12" s="50"/>
      <c r="F12" s="1"/>
      <c r="H12" s="52" t="s">
        <v>0</v>
      </c>
    </row>
    <row r="13" spans="1:9" x14ac:dyDescent="0.2">
      <c r="A13" s="1"/>
      <c r="B13" s="1"/>
      <c r="C13" s="54"/>
      <c r="D13" s="54"/>
      <c r="E13" s="50"/>
      <c r="F13" s="1"/>
      <c r="H13" s="52" t="s">
        <v>1</v>
      </c>
    </row>
    <row r="14" spans="1:9" x14ac:dyDescent="0.2">
      <c r="A14" s="1"/>
      <c r="B14" s="1"/>
      <c r="C14" s="54"/>
      <c r="D14" s="54"/>
      <c r="E14" s="50"/>
      <c r="F14" s="1"/>
      <c r="H14" s="52" t="s">
        <v>346</v>
      </c>
    </row>
    <row r="15" spans="1:9" ht="70.5" customHeight="1" x14ac:dyDescent="0.2">
      <c r="B15" s="77" t="s">
        <v>326</v>
      </c>
      <c r="C15" s="77"/>
      <c r="D15" s="77"/>
      <c r="E15" s="77"/>
      <c r="F15" s="77"/>
      <c r="G15" s="77"/>
      <c r="H15" s="77"/>
      <c r="I15" s="77"/>
    </row>
    <row r="16" spans="1:9" x14ac:dyDescent="0.2">
      <c r="B16" s="5"/>
      <c r="C16" s="5"/>
      <c r="D16" s="5"/>
      <c r="E16" s="7"/>
      <c r="F16" s="5"/>
      <c r="G16" s="5" t="s">
        <v>58</v>
      </c>
    </row>
    <row r="17" spans="1:9" ht="33.75" customHeight="1" x14ac:dyDescent="0.2">
      <c r="A17" s="1"/>
      <c r="B17" s="8" t="s">
        <v>2</v>
      </c>
      <c r="C17" s="9" t="s">
        <v>3</v>
      </c>
      <c r="D17" s="9" t="s">
        <v>4</v>
      </c>
      <c r="E17" s="10" t="s">
        <v>5</v>
      </c>
      <c r="F17" s="8" t="s">
        <v>6</v>
      </c>
      <c r="G17" s="11" t="s">
        <v>131</v>
      </c>
      <c r="H17" s="11" t="s">
        <v>132</v>
      </c>
      <c r="I17" s="11" t="s">
        <v>157</v>
      </c>
    </row>
    <row r="18" spans="1:9" x14ac:dyDescent="0.2">
      <c r="A18" s="1"/>
      <c r="B18" s="8"/>
      <c r="C18" s="9"/>
      <c r="D18" s="9"/>
      <c r="E18" s="10"/>
      <c r="F18" s="8"/>
      <c r="G18" s="11" t="s">
        <v>217</v>
      </c>
      <c r="H18" s="11"/>
      <c r="I18" s="11" t="s">
        <v>217</v>
      </c>
    </row>
    <row r="19" spans="1:9" x14ac:dyDescent="0.2">
      <c r="A19" s="1"/>
      <c r="B19" s="12" t="s">
        <v>7</v>
      </c>
      <c r="C19" s="13">
        <v>1</v>
      </c>
      <c r="D19" s="10" t="s">
        <v>26</v>
      </c>
      <c r="E19" s="10" t="s">
        <v>8</v>
      </c>
      <c r="F19" s="14" t="s">
        <v>8</v>
      </c>
      <c r="G19" s="15">
        <f>G20+G27+G46+G52+G58+G65</f>
        <v>78916.600000000006</v>
      </c>
      <c r="H19" s="15">
        <f>H20+H27+H46+H52+H58+H65</f>
        <v>1242.3</v>
      </c>
      <c r="I19" s="15">
        <f t="shared" ref="I19" si="0">I20+I27+I46+I52+I58+I65</f>
        <v>80158.899999999994</v>
      </c>
    </row>
    <row r="20" spans="1:9" ht="24" x14ac:dyDescent="0.2">
      <c r="A20" s="1"/>
      <c r="B20" s="12" t="s">
        <v>9</v>
      </c>
      <c r="C20" s="13">
        <v>1</v>
      </c>
      <c r="D20" s="13">
        <v>2</v>
      </c>
      <c r="E20" s="10" t="s">
        <v>8</v>
      </c>
      <c r="F20" s="14" t="s">
        <v>8</v>
      </c>
      <c r="G20" s="15">
        <f>G21</f>
        <v>3068.4</v>
      </c>
      <c r="H20" s="15">
        <f t="shared" ref="H20" si="1">H21</f>
        <v>-34.200000000000003</v>
      </c>
      <c r="I20" s="15">
        <f>I21</f>
        <v>3034.2000000000003</v>
      </c>
    </row>
    <row r="21" spans="1:9" ht="24" x14ac:dyDescent="0.2">
      <c r="A21" s="1"/>
      <c r="B21" s="16" t="s">
        <v>269</v>
      </c>
      <c r="C21" s="13">
        <v>1</v>
      </c>
      <c r="D21" s="13">
        <v>2</v>
      </c>
      <c r="E21" s="10" t="s">
        <v>79</v>
      </c>
      <c r="F21" s="14" t="s">
        <v>8</v>
      </c>
      <c r="G21" s="15">
        <f t="shared" ref="G21:I23" si="2">G22</f>
        <v>3068.4</v>
      </c>
      <c r="H21" s="15">
        <f t="shared" si="2"/>
        <v>-34.200000000000003</v>
      </c>
      <c r="I21" s="15">
        <f t="shared" si="2"/>
        <v>3034.2000000000003</v>
      </c>
    </row>
    <row r="22" spans="1:9" x14ac:dyDescent="0.2">
      <c r="A22" s="1"/>
      <c r="B22" s="16" t="s">
        <v>261</v>
      </c>
      <c r="C22" s="13">
        <v>1</v>
      </c>
      <c r="D22" s="13">
        <v>2</v>
      </c>
      <c r="E22" s="10" t="s">
        <v>219</v>
      </c>
      <c r="F22" s="14" t="s">
        <v>8</v>
      </c>
      <c r="G22" s="15">
        <f>G23</f>
        <v>3068.4</v>
      </c>
      <c r="H22" s="15">
        <f t="shared" si="2"/>
        <v>-34.200000000000003</v>
      </c>
      <c r="I22" s="15">
        <f t="shared" ref="I22:I23" si="3">I23</f>
        <v>3034.2000000000003</v>
      </c>
    </row>
    <row r="23" spans="1:9" ht="24" x14ac:dyDescent="0.2">
      <c r="A23" s="1"/>
      <c r="B23" s="17" t="s">
        <v>270</v>
      </c>
      <c r="C23" s="13">
        <v>1</v>
      </c>
      <c r="D23" s="13">
        <v>2</v>
      </c>
      <c r="E23" s="10" t="s">
        <v>218</v>
      </c>
      <c r="F23" s="14"/>
      <c r="G23" s="15">
        <f>G24</f>
        <v>3068.4</v>
      </c>
      <c r="H23" s="15">
        <f t="shared" si="2"/>
        <v>-34.200000000000003</v>
      </c>
      <c r="I23" s="15">
        <f t="shared" si="3"/>
        <v>3034.2000000000003</v>
      </c>
    </row>
    <row r="24" spans="1:9" x14ac:dyDescent="0.2">
      <c r="A24" s="1"/>
      <c r="B24" s="16" t="s">
        <v>271</v>
      </c>
      <c r="C24" s="13">
        <v>1</v>
      </c>
      <c r="D24" s="13">
        <v>2</v>
      </c>
      <c r="E24" s="10" t="s">
        <v>170</v>
      </c>
      <c r="F24" s="14" t="s">
        <v>8</v>
      </c>
      <c r="G24" s="15">
        <f>G26</f>
        <v>3068.4</v>
      </c>
      <c r="H24" s="15">
        <f t="shared" ref="H24" si="4">H26</f>
        <v>-34.200000000000003</v>
      </c>
      <c r="I24" s="15">
        <f>I26</f>
        <v>3034.2000000000003</v>
      </c>
    </row>
    <row r="25" spans="1:9" ht="48" x14ac:dyDescent="0.2">
      <c r="A25" s="1"/>
      <c r="B25" s="16" t="s">
        <v>10</v>
      </c>
      <c r="C25" s="13">
        <v>1</v>
      </c>
      <c r="D25" s="13">
        <v>2</v>
      </c>
      <c r="E25" s="10" t="s">
        <v>170</v>
      </c>
      <c r="F25" s="14">
        <v>100</v>
      </c>
      <c r="G25" s="15">
        <f>G26</f>
        <v>3068.4</v>
      </c>
      <c r="H25" s="15">
        <f t="shared" ref="H25" si="5">H26</f>
        <v>-34.200000000000003</v>
      </c>
      <c r="I25" s="15">
        <f>I26</f>
        <v>3034.2000000000003</v>
      </c>
    </row>
    <row r="26" spans="1:9" ht="24" x14ac:dyDescent="0.2">
      <c r="A26" s="1"/>
      <c r="B26" s="18" t="s">
        <v>12</v>
      </c>
      <c r="C26" s="13">
        <v>1</v>
      </c>
      <c r="D26" s="13">
        <v>2</v>
      </c>
      <c r="E26" s="10" t="s">
        <v>170</v>
      </c>
      <c r="F26" s="14" t="s">
        <v>13</v>
      </c>
      <c r="G26" s="15">
        <v>3068.4</v>
      </c>
      <c r="H26" s="15">
        <v>-34.200000000000003</v>
      </c>
      <c r="I26" s="15">
        <f>G26+H26</f>
        <v>3034.2000000000003</v>
      </c>
    </row>
    <row r="27" spans="1:9" ht="36" x14ac:dyDescent="0.2">
      <c r="A27" s="1"/>
      <c r="B27" s="12" t="s">
        <v>14</v>
      </c>
      <c r="C27" s="13">
        <v>1</v>
      </c>
      <c r="D27" s="13">
        <v>4</v>
      </c>
      <c r="E27" s="10" t="s">
        <v>8</v>
      </c>
      <c r="F27" s="14" t="s">
        <v>8</v>
      </c>
      <c r="G27" s="15">
        <f>G28</f>
        <v>32783.699999999997</v>
      </c>
      <c r="H27" s="15">
        <f t="shared" ref="H27:H29" si="6">H28</f>
        <v>816.7</v>
      </c>
      <c r="I27" s="15">
        <f t="shared" ref="I27:I29" si="7">I28</f>
        <v>33600.400000000001</v>
      </c>
    </row>
    <row r="28" spans="1:9" ht="24" x14ac:dyDescent="0.2">
      <c r="A28" s="1"/>
      <c r="B28" s="16" t="s">
        <v>269</v>
      </c>
      <c r="C28" s="13">
        <v>1</v>
      </c>
      <c r="D28" s="13">
        <v>4</v>
      </c>
      <c r="E28" s="10" t="s">
        <v>79</v>
      </c>
      <c r="F28" s="14" t="s">
        <v>8</v>
      </c>
      <c r="G28" s="15">
        <f>G29</f>
        <v>32783.699999999997</v>
      </c>
      <c r="H28" s="15">
        <f t="shared" si="6"/>
        <v>816.7</v>
      </c>
      <c r="I28" s="15">
        <f t="shared" si="7"/>
        <v>33600.400000000001</v>
      </c>
    </row>
    <row r="29" spans="1:9" x14ac:dyDescent="0.2">
      <c r="A29" s="1"/>
      <c r="B29" s="16" t="s">
        <v>261</v>
      </c>
      <c r="C29" s="13">
        <v>1</v>
      </c>
      <c r="D29" s="13">
        <v>4</v>
      </c>
      <c r="E29" s="10" t="s">
        <v>219</v>
      </c>
      <c r="F29" s="14" t="s">
        <v>8</v>
      </c>
      <c r="G29" s="15">
        <f>G30</f>
        <v>32783.699999999997</v>
      </c>
      <c r="H29" s="15">
        <f t="shared" si="6"/>
        <v>816.7</v>
      </c>
      <c r="I29" s="15">
        <f t="shared" si="7"/>
        <v>33600.400000000001</v>
      </c>
    </row>
    <row r="30" spans="1:9" ht="24" x14ac:dyDescent="0.2">
      <c r="A30" s="1"/>
      <c r="B30" s="17" t="s">
        <v>270</v>
      </c>
      <c r="C30" s="13">
        <v>1</v>
      </c>
      <c r="D30" s="13">
        <v>4</v>
      </c>
      <c r="E30" s="10" t="s">
        <v>218</v>
      </c>
      <c r="F30" s="14"/>
      <c r="G30" s="15">
        <f>G31+G38</f>
        <v>32783.699999999997</v>
      </c>
      <c r="H30" s="15">
        <f t="shared" ref="H30" si="8">H31+H38</f>
        <v>816.7</v>
      </c>
      <c r="I30" s="15">
        <f>I31+I38</f>
        <v>33600.400000000001</v>
      </c>
    </row>
    <row r="31" spans="1:9" ht="24" x14ac:dyDescent="0.2">
      <c r="A31" s="1"/>
      <c r="B31" s="17" t="s">
        <v>303</v>
      </c>
      <c r="C31" s="13">
        <v>1</v>
      </c>
      <c r="D31" s="13">
        <v>4</v>
      </c>
      <c r="E31" s="10" t="s">
        <v>171</v>
      </c>
      <c r="F31" s="14" t="s">
        <v>8</v>
      </c>
      <c r="G31" s="15">
        <f>G32+G34+G36</f>
        <v>32783.699999999997</v>
      </c>
      <c r="H31" s="15">
        <f t="shared" ref="H31" si="9">H32+H34+H36</f>
        <v>481.8</v>
      </c>
      <c r="I31" s="15">
        <f>I32+I34+I36</f>
        <v>33265.5</v>
      </c>
    </row>
    <row r="32" spans="1:9" ht="48" x14ac:dyDescent="0.2">
      <c r="A32" s="1"/>
      <c r="B32" s="18" t="s">
        <v>10</v>
      </c>
      <c r="C32" s="13">
        <v>1</v>
      </c>
      <c r="D32" s="13">
        <v>4</v>
      </c>
      <c r="E32" s="10" t="s">
        <v>171</v>
      </c>
      <c r="F32" s="14" t="s">
        <v>11</v>
      </c>
      <c r="G32" s="15">
        <f>G33</f>
        <v>32567</v>
      </c>
      <c r="H32" s="15">
        <f t="shared" ref="H32" si="10">H33</f>
        <v>505.6</v>
      </c>
      <c r="I32" s="15">
        <f>I33</f>
        <v>33072.6</v>
      </c>
    </row>
    <row r="33" spans="1:10" ht="24" x14ac:dyDescent="0.2">
      <c r="A33" s="1"/>
      <c r="B33" s="18" t="s">
        <v>12</v>
      </c>
      <c r="C33" s="13">
        <v>1</v>
      </c>
      <c r="D33" s="13">
        <v>4</v>
      </c>
      <c r="E33" s="10" t="s">
        <v>171</v>
      </c>
      <c r="F33" s="14" t="s">
        <v>13</v>
      </c>
      <c r="G33" s="15">
        <f>32566.9+0.1</f>
        <v>32567</v>
      </c>
      <c r="H33" s="15">
        <v>505.6</v>
      </c>
      <c r="I33" s="15">
        <f>G33+H33</f>
        <v>33072.6</v>
      </c>
      <c r="J33" s="75"/>
    </row>
    <row r="34" spans="1:10" ht="24" x14ac:dyDescent="0.2">
      <c r="A34" s="1"/>
      <c r="B34" s="18" t="s">
        <v>68</v>
      </c>
      <c r="C34" s="13">
        <v>1</v>
      </c>
      <c r="D34" s="13">
        <v>4</v>
      </c>
      <c r="E34" s="10" t="s">
        <v>171</v>
      </c>
      <c r="F34" s="14" t="s">
        <v>15</v>
      </c>
      <c r="G34" s="15">
        <f>G35</f>
        <v>141.1</v>
      </c>
      <c r="H34" s="15">
        <f t="shared" ref="H34" si="11">H35</f>
        <v>0</v>
      </c>
      <c r="I34" s="15">
        <f>I35</f>
        <v>141.1</v>
      </c>
    </row>
    <row r="35" spans="1:10" ht="24" x14ac:dyDescent="0.2">
      <c r="A35" s="1"/>
      <c r="B35" s="18" t="s">
        <v>16</v>
      </c>
      <c r="C35" s="13">
        <v>1</v>
      </c>
      <c r="D35" s="13">
        <v>4</v>
      </c>
      <c r="E35" s="10" t="s">
        <v>171</v>
      </c>
      <c r="F35" s="14" t="s">
        <v>17</v>
      </c>
      <c r="G35" s="15">
        <v>141.1</v>
      </c>
      <c r="H35" s="15"/>
      <c r="I35" s="15">
        <f>G35+H35</f>
        <v>141.1</v>
      </c>
    </row>
    <row r="36" spans="1:10" x14ac:dyDescent="0.2">
      <c r="A36" s="1"/>
      <c r="B36" s="18" t="s">
        <v>18</v>
      </c>
      <c r="C36" s="13">
        <v>1</v>
      </c>
      <c r="D36" s="13">
        <v>4</v>
      </c>
      <c r="E36" s="10" t="s">
        <v>171</v>
      </c>
      <c r="F36" s="14">
        <v>800</v>
      </c>
      <c r="G36" s="15">
        <f>G37</f>
        <v>75.599999999999994</v>
      </c>
      <c r="H36" s="15">
        <f t="shared" ref="H36" si="12">H37</f>
        <v>-23.8</v>
      </c>
      <c r="I36" s="15">
        <f>I37</f>
        <v>51.8</v>
      </c>
    </row>
    <row r="37" spans="1:10" x14ac:dyDescent="0.2">
      <c r="A37" s="1"/>
      <c r="B37" s="18" t="s">
        <v>19</v>
      </c>
      <c r="C37" s="13">
        <v>1</v>
      </c>
      <c r="D37" s="13">
        <v>4</v>
      </c>
      <c r="E37" s="10" t="s">
        <v>171</v>
      </c>
      <c r="F37" s="14">
        <v>850</v>
      </c>
      <c r="G37" s="15">
        <v>75.599999999999994</v>
      </c>
      <c r="H37" s="15">
        <v>-23.8</v>
      </c>
      <c r="I37" s="15">
        <f>G37+H37</f>
        <v>51.8</v>
      </c>
    </row>
    <row r="38" spans="1:10" x14ac:dyDescent="0.2">
      <c r="A38" s="1"/>
      <c r="B38" s="17" t="s">
        <v>272</v>
      </c>
      <c r="C38" s="13">
        <v>1</v>
      </c>
      <c r="D38" s="13">
        <v>4</v>
      </c>
      <c r="E38" s="10" t="s">
        <v>172</v>
      </c>
      <c r="F38" s="14"/>
      <c r="G38" s="15">
        <f>G39+G41+G43</f>
        <v>0</v>
      </c>
      <c r="H38" s="15">
        <f t="shared" ref="H38" si="13">H39+H41+H43</f>
        <v>334.9</v>
      </c>
      <c r="I38" s="15">
        <f>I39+I41+I43</f>
        <v>334.9</v>
      </c>
    </row>
    <row r="39" spans="1:10" s="2" customFormat="1" ht="48" hidden="1" x14ac:dyDescent="0.2">
      <c r="A39" s="1"/>
      <c r="B39" s="36" t="s">
        <v>10</v>
      </c>
      <c r="C39" s="37">
        <v>1</v>
      </c>
      <c r="D39" s="37">
        <v>4</v>
      </c>
      <c r="E39" s="10" t="s">
        <v>172</v>
      </c>
      <c r="F39" s="39" t="s">
        <v>11</v>
      </c>
      <c r="G39" s="40">
        <f>G40</f>
        <v>0</v>
      </c>
      <c r="H39" s="40">
        <f t="shared" ref="H39" si="14">H40</f>
        <v>0</v>
      </c>
      <c r="I39" s="40">
        <f>I40</f>
        <v>0</v>
      </c>
    </row>
    <row r="40" spans="1:10" s="2" customFormat="1" ht="24" hidden="1" x14ac:dyDescent="0.2">
      <c r="A40" s="1"/>
      <c r="B40" s="12" t="s">
        <v>12</v>
      </c>
      <c r="C40" s="13">
        <v>1</v>
      </c>
      <c r="D40" s="13">
        <v>4</v>
      </c>
      <c r="E40" s="10" t="s">
        <v>172</v>
      </c>
      <c r="F40" s="14">
        <v>120</v>
      </c>
      <c r="G40" s="15">
        <v>0</v>
      </c>
      <c r="H40" s="15"/>
      <c r="I40" s="15">
        <v>0</v>
      </c>
    </row>
    <row r="41" spans="1:10" s="2" customFormat="1" ht="24" hidden="1" x14ac:dyDescent="0.2">
      <c r="A41" s="1"/>
      <c r="B41" s="18" t="s">
        <v>68</v>
      </c>
      <c r="C41" s="13">
        <v>1</v>
      </c>
      <c r="D41" s="13">
        <v>4</v>
      </c>
      <c r="E41" s="10" t="s">
        <v>172</v>
      </c>
      <c r="F41" s="14">
        <v>200</v>
      </c>
      <c r="G41" s="15">
        <f>G42</f>
        <v>0</v>
      </c>
      <c r="H41" s="15">
        <f t="shared" ref="H41" si="15">H42</f>
        <v>0</v>
      </c>
      <c r="I41" s="15">
        <f>I42</f>
        <v>0</v>
      </c>
    </row>
    <row r="42" spans="1:10" s="2" customFormat="1" ht="24" hidden="1" x14ac:dyDescent="0.2">
      <c r="A42" s="1"/>
      <c r="B42" s="30" t="s">
        <v>16</v>
      </c>
      <c r="C42" s="31">
        <v>1</v>
      </c>
      <c r="D42" s="31">
        <v>4</v>
      </c>
      <c r="E42" s="10" t="s">
        <v>172</v>
      </c>
      <c r="F42" s="33">
        <v>240</v>
      </c>
      <c r="G42" s="34"/>
      <c r="H42" s="34"/>
      <c r="I42" s="34">
        <v>0</v>
      </c>
    </row>
    <row r="43" spans="1:10" x14ac:dyDescent="0.2">
      <c r="A43" s="1"/>
      <c r="B43" s="18" t="s">
        <v>18</v>
      </c>
      <c r="C43" s="13">
        <v>1</v>
      </c>
      <c r="D43" s="13">
        <v>4</v>
      </c>
      <c r="E43" s="10" t="s">
        <v>172</v>
      </c>
      <c r="F43" s="14">
        <v>800</v>
      </c>
      <c r="G43" s="15">
        <f>SUM(G44:G45)</f>
        <v>0</v>
      </c>
      <c r="H43" s="15">
        <f t="shared" ref="H43" si="16">SUM(H44:H45)</f>
        <v>334.9</v>
      </c>
      <c r="I43" s="15">
        <f>SUM(I44:I45)</f>
        <v>334.9</v>
      </c>
    </row>
    <row r="44" spans="1:10" x14ac:dyDescent="0.2">
      <c r="A44" s="1"/>
      <c r="B44" s="18" t="s">
        <v>72</v>
      </c>
      <c r="C44" s="13">
        <v>1</v>
      </c>
      <c r="D44" s="13">
        <v>4</v>
      </c>
      <c r="E44" s="10" t="s">
        <v>172</v>
      </c>
      <c r="F44" s="14">
        <v>830</v>
      </c>
      <c r="G44" s="15">
        <v>0</v>
      </c>
      <c r="H44" s="15">
        <v>334.9</v>
      </c>
      <c r="I44" s="15">
        <f>G44+H44</f>
        <v>334.9</v>
      </c>
    </row>
    <row r="45" spans="1:10" hidden="1" x14ac:dyDescent="0.2">
      <c r="A45" s="1"/>
      <c r="B45" s="18" t="s">
        <v>19</v>
      </c>
      <c r="C45" s="13">
        <v>1</v>
      </c>
      <c r="D45" s="13">
        <v>4</v>
      </c>
      <c r="E45" s="10" t="s">
        <v>172</v>
      </c>
      <c r="F45" s="14">
        <v>850</v>
      </c>
      <c r="G45" s="15">
        <v>0</v>
      </c>
      <c r="H45" s="15"/>
      <c r="I45" s="15">
        <f>G45+H45</f>
        <v>0</v>
      </c>
    </row>
    <row r="46" spans="1:10" ht="25.5" customHeight="1" x14ac:dyDescent="0.2">
      <c r="A46" s="1"/>
      <c r="B46" s="17" t="s">
        <v>143</v>
      </c>
      <c r="C46" s="13">
        <v>1</v>
      </c>
      <c r="D46" s="13">
        <v>6</v>
      </c>
      <c r="E46" s="10"/>
      <c r="F46" s="14"/>
      <c r="G46" s="15">
        <f t="shared" ref="G46:I50" si="17">G47</f>
        <v>100.7</v>
      </c>
      <c r="H46" s="15">
        <f t="shared" si="17"/>
        <v>0.1</v>
      </c>
      <c r="I46" s="15">
        <f t="shared" si="17"/>
        <v>100.8</v>
      </c>
    </row>
    <row r="47" spans="1:10" x14ac:dyDescent="0.2">
      <c r="A47" s="1"/>
      <c r="B47" s="17" t="s">
        <v>302</v>
      </c>
      <c r="C47" s="13">
        <v>1</v>
      </c>
      <c r="D47" s="13">
        <v>6</v>
      </c>
      <c r="E47" s="10" t="s">
        <v>63</v>
      </c>
      <c r="F47" s="14"/>
      <c r="G47" s="15">
        <f>G48</f>
        <v>100.7</v>
      </c>
      <c r="H47" s="15">
        <f t="shared" si="17"/>
        <v>0.1</v>
      </c>
      <c r="I47" s="15">
        <f>I48</f>
        <v>100.8</v>
      </c>
    </row>
    <row r="48" spans="1:10" ht="24" x14ac:dyDescent="0.2">
      <c r="A48" s="1"/>
      <c r="B48" s="17" t="s">
        <v>80</v>
      </c>
      <c r="C48" s="13">
        <v>1</v>
      </c>
      <c r="D48" s="13">
        <v>6</v>
      </c>
      <c r="E48" s="10" t="s">
        <v>88</v>
      </c>
      <c r="F48" s="14"/>
      <c r="G48" s="15">
        <f t="shared" si="17"/>
        <v>100.7</v>
      </c>
      <c r="H48" s="15">
        <f t="shared" si="17"/>
        <v>0.1</v>
      </c>
      <c r="I48" s="15">
        <f t="shared" si="17"/>
        <v>100.8</v>
      </c>
    </row>
    <row r="49" spans="1:9" ht="49.5" customHeight="1" x14ac:dyDescent="0.2">
      <c r="A49" s="1"/>
      <c r="B49" s="17" t="s">
        <v>61</v>
      </c>
      <c r="C49" s="13">
        <v>1</v>
      </c>
      <c r="D49" s="13">
        <v>6</v>
      </c>
      <c r="E49" s="10" t="s">
        <v>173</v>
      </c>
      <c r="F49" s="14"/>
      <c r="G49" s="15">
        <f t="shared" si="17"/>
        <v>100.7</v>
      </c>
      <c r="H49" s="15">
        <f t="shared" si="17"/>
        <v>0.1</v>
      </c>
      <c r="I49" s="15">
        <f t="shared" si="17"/>
        <v>100.8</v>
      </c>
    </row>
    <row r="50" spans="1:9" x14ac:dyDescent="0.2">
      <c r="A50" s="1"/>
      <c r="B50" s="17" t="s">
        <v>54</v>
      </c>
      <c r="C50" s="13">
        <v>1</v>
      </c>
      <c r="D50" s="13">
        <v>6</v>
      </c>
      <c r="E50" s="10" t="s">
        <v>173</v>
      </c>
      <c r="F50" s="14">
        <v>500</v>
      </c>
      <c r="G50" s="15">
        <f t="shared" si="17"/>
        <v>100.7</v>
      </c>
      <c r="H50" s="15">
        <f t="shared" si="17"/>
        <v>0.1</v>
      </c>
      <c r="I50" s="15">
        <f t="shared" si="17"/>
        <v>100.8</v>
      </c>
    </row>
    <row r="51" spans="1:9" x14ac:dyDescent="0.2">
      <c r="A51" s="1"/>
      <c r="B51" s="18" t="s">
        <v>55</v>
      </c>
      <c r="C51" s="13">
        <v>1</v>
      </c>
      <c r="D51" s="13">
        <v>6</v>
      </c>
      <c r="E51" s="10" t="s">
        <v>173</v>
      </c>
      <c r="F51" s="14">
        <v>540</v>
      </c>
      <c r="G51" s="15">
        <f>100.8-0.1</f>
        <v>100.7</v>
      </c>
      <c r="H51" s="15">
        <v>0.1</v>
      </c>
      <c r="I51" s="15">
        <f>G51+H51</f>
        <v>100.8</v>
      </c>
    </row>
    <row r="52" spans="1:9" hidden="1" x14ac:dyDescent="0.2">
      <c r="A52" s="1"/>
      <c r="B52" s="12" t="s">
        <v>153</v>
      </c>
      <c r="C52" s="13">
        <v>1</v>
      </c>
      <c r="D52" s="13">
        <v>7</v>
      </c>
      <c r="E52" s="10"/>
      <c r="F52" s="14" t="s">
        <v>8</v>
      </c>
      <c r="G52" s="15">
        <f t="shared" ref="G52:I56" si="18">G53</f>
        <v>0</v>
      </c>
      <c r="H52" s="15">
        <f t="shared" si="18"/>
        <v>0</v>
      </c>
      <c r="I52" s="15">
        <f t="shared" si="18"/>
        <v>0</v>
      </c>
    </row>
    <row r="53" spans="1:9" hidden="1" x14ac:dyDescent="0.2">
      <c r="A53" s="1"/>
      <c r="B53" s="17" t="s">
        <v>302</v>
      </c>
      <c r="C53" s="13">
        <v>1</v>
      </c>
      <c r="D53" s="13">
        <v>7</v>
      </c>
      <c r="E53" s="10" t="s">
        <v>63</v>
      </c>
      <c r="F53" s="14" t="s">
        <v>8</v>
      </c>
      <c r="G53" s="15">
        <f>G54</f>
        <v>0</v>
      </c>
      <c r="H53" s="15">
        <f>H54</f>
        <v>0</v>
      </c>
      <c r="I53" s="15">
        <f>I54</f>
        <v>0</v>
      </c>
    </row>
    <row r="54" spans="1:9" ht="28.5" hidden="1" customHeight="1" x14ac:dyDescent="0.2">
      <c r="A54" s="1"/>
      <c r="B54" s="17" t="s">
        <v>155</v>
      </c>
      <c r="C54" s="13">
        <v>1</v>
      </c>
      <c r="D54" s="13">
        <v>7</v>
      </c>
      <c r="E54" s="10" t="s">
        <v>220</v>
      </c>
      <c r="F54" s="14"/>
      <c r="G54" s="15">
        <f>G55</f>
        <v>0</v>
      </c>
      <c r="H54" s="15">
        <f t="shared" si="18"/>
        <v>0</v>
      </c>
      <c r="I54" s="15">
        <f>I55</f>
        <v>0</v>
      </c>
    </row>
    <row r="55" spans="1:9" hidden="1" x14ac:dyDescent="0.2">
      <c r="A55" s="1"/>
      <c r="B55" s="17" t="s">
        <v>154</v>
      </c>
      <c r="C55" s="13">
        <v>1</v>
      </c>
      <c r="D55" s="13">
        <v>7</v>
      </c>
      <c r="E55" s="10" t="s">
        <v>174</v>
      </c>
      <c r="F55" s="14" t="s">
        <v>8</v>
      </c>
      <c r="G55" s="15">
        <f t="shared" si="18"/>
        <v>0</v>
      </c>
      <c r="H55" s="15">
        <f t="shared" si="18"/>
        <v>0</v>
      </c>
      <c r="I55" s="15">
        <f t="shared" si="18"/>
        <v>0</v>
      </c>
    </row>
    <row r="56" spans="1:9" hidden="1" x14ac:dyDescent="0.2">
      <c r="A56" s="1"/>
      <c r="B56" s="17" t="s">
        <v>18</v>
      </c>
      <c r="C56" s="13">
        <v>1</v>
      </c>
      <c r="D56" s="13">
        <v>7</v>
      </c>
      <c r="E56" s="10" t="s">
        <v>174</v>
      </c>
      <c r="F56" s="14" t="s">
        <v>21</v>
      </c>
      <c r="G56" s="15">
        <f t="shared" si="18"/>
        <v>0</v>
      </c>
      <c r="H56" s="15">
        <f t="shared" si="18"/>
        <v>0</v>
      </c>
      <c r="I56" s="15">
        <f t="shared" si="18"/>
        <v>0</v>
      </c>
    </row>
    <row r="57" spans="1:9" hidden="1" x14ac:dyDescent="0.2">
      <c r="A57" s="1"/>
      <c r="B57" s="18" t="s">
        <v>156</v>
      </c>
      <c r="C57" s="13">
        <v>1</v>
      </c>
      <c r="D57" s="13">
        <v>7</v>
      </c>
      <c r="E57" s="10" t="s">
        <v>174</v>
      </c>
      <c r="F57" s="14">
        <v>880</v>
      </c>
      <c r="G57" s="15">
        <v>0</v>
      </c>
      <c r="H57" s="15"/>
      <c r="I57" s="15">
        <f>G57+H57</f>
        <v>0</v>
      </c>
    </row>
    <row r="58" spans="1:9" x14ac:dyDescent="0.2">
      <c r="A58" s="1"/>
      <c r="B58" s="12" t="s">
        <v>20</v>
      </c>
      <c r="C58" s="13">
        <v>1</v>
      </c>
      <c r="D58" s="13">
        <v>11</v>
      </c>
      <c r="E58" s="10"/>
      <c r="F58" s="14" t="s">
        <v>8</v>
      </c>
      <c r="G58" s="15">
        <f t="shared" ref="G58:I63" si="19">G59</f>
        <v>50</v>
      </c>
      <c r="H58" s="15">
        <f t="shared" si="19"/>
        <v>0</v>
      </c>
      <c r="I58" s="15">
        <f t="shared" si="19"/>
        <v>50</v>
      </c>
    </row>
    <row r="59" spans="1:9" ht="48" x14ac:dyDescent="0.2">
      <c r="A59" s="1"/>
      <c r="B59" s="16" t="s">
        <v>283</v>
      </c>
      <c r="C59" s="13">
        <v>1</v>
      </c>
      <c r="D59" s="13">
        <v>11</v>
      </c>
      <c r="E59" s="10" t="s">
        <v>90</v>
      </c>
      <c r="F59" s="14" t="s">
        <v>8</v>
      </c>
      <c r="G59" s="15">
        <f t="shared" si="19"/>
        <v>50</v>
      </c>
      <c r="H59" s="15">
        <f t="shared" si="19"/>
        <v>0</v>
      </c>
      <c r="I59" s="15">
        <f t="shared" si="19"/>
        <v>50</v>
      </c>
    </row>
    <row r="60" spans="1:9" x14ac:dyDescent="0.2">
      <c r="A60" s="1"/>
      <c r="B60" s="17" t="s">
        <v>261</v>
      </c>
      <c r="C60" s="13">
        <v>1</v>
      </c>
      <c r="D60" s="13">
        <v>11</v>
      </c>
      <c r="E60" s="10" t="s">
        <v>221</v>
      </c>
      <c r="F60" s="14" t="s">
        <v>8</v>
      </c>
      <c r="G60" s="15">
        <f>G61</f>
        <v>50</v>
      </c>
      <c r="H60" s="15">
        <f t="shared" si="19"/>
        <v>0</v>
      </c>
      <c r="I60" s="15">
        <f t="shared" ref="I60:I61" si="20">I61</f>
        <v>50</v>
      </c>
    </row>
    <row r="61" spans="1:9" ht="35.25" customHeight="1" x14ac:dyDescent="0.2">
      <c r="A61" s="1"/>
      <c r="B61" s="17" t="s">
        <v>284</v>
      </c>
      <c r="C61" s="13">
        <v>1</v>
      </c>
      <c r="D61" s="13">
        <v>11</v>
      </c>
      <c r="E61" s="10" t="s">
        <v>222</v>
      </c>
      <c r="F61" s="14"/>
      <c r="G61" s="15">
        <f>G62</f>
        <v>50</v>
      </c>
      <c r="H61" s="15">
        <f t="shared" si="19"/>
        <v>0</v>
      </c>
      <c r="I61" s="15">
        <f t="shared" si="20"/>
        <v>50</v>
      </c>
    </row>
    <row r="62" spans="1:9" x14ac:dyDescent="0.2">
      <c r="A62" s="1"/>
      <c r="B62" s="17" t="s">
        <v>287</v>
      </c>
      <c r="C62" s="13">
        <v>1</v>
      </c>
      <c r="D62" s="13">
        <v>11</v>
      </c>
      <c r="E62" s="10" t="s">
        <v>175</v>
      </c>
      <c r="F62" s="14" t="s">
        <v>8</v>
      </c>
      <c r="G62" s="15">
        <f t="shared" si="19"/>
        <v>50</v>
      </c>
      <c r="H62" s="15">
        <f t="shared" si="19"/>
        <v>0</v>
      </c>
      <c r="I62" s="15">
        <f t="shared" si="19"/>
        <v>50</v>
      </c>
    </row>
    <row r="63" spans="1:9" x14ac:dyDescent="0.2">
      <c r="A63" s="1"/>
      <c r="B63" s="17" t="s">
        <v>18</v>
      </c>
      <c r="C63" s="13">
        <v>1</v>
      </c>
      <c r="D63" s="13">
        <v>11</v>
      </c>
      <c r="E63" s="10" t="s">
        <v>175</v>
      </c>
      <c r="F63" s="14" t="s">
        <v>21</v>
      </c>
      <c r="G63" s="15">
        <f t="shared" si="19"/>
        <v>50</v>
      </c>
      <c r="H63" s="15">
        <f t="shared" si="19"/>
        <v>0</v>
      </c>
      <c r="I63" s="15">
        <f t="shared" si="19"/>
        <v>50</v>
      </c>
    </row>
    <row r="64" spans="1:9" x14ac:dyDescent="0.2">
      <c r="A64" s="1"/>
      <c r="B64" s="18" t="s">
        <v>22</v>
      </c>
      <c r="C64" s="13">
        <v>1</v>
      </c>
      <c r="D64" s="13">
        <v>11</v>
      </c>
      <c r="E64" s="10" t="s">
        <v>175</v>
      </c>
      <c r="F64" s="14" t="s">
        <v>23</v>
      </c>
      <c r="G64" s="15">
        <v>50</v>
      </c>
      <c r="H64" s="15"/>
      <c r="I64" s="15">
        <f>G64+H64</f>
        <v>50</v>
      </c>
    </row>
    <row r="65" spans="1:9" x14ac:dyDescent="0.2">
      <c r="A65" s="1"/>
      <c r="B65" s="12" t="s">
        <v>24</v>
      </c>
      <c r="C65" s="13">
        <v>1</v>
      </c>
      <c r="D65" s="13">
        <v>13</v>
      </c>
      <c r="E65" s="10"/>
      <c r="F65" s="14" t="s">
        <v>8</v>
      </c>
      <c r="G65" s="15">
        <f>G66+G84+G95</f>
        <v>42913.8</v>
      </c>
      <c r="H65" s="15">
        <f>H66+H84+H95</f>
        <v>459.7</v>
      </c>
      <c r="I65" s="15">
        <f>I66+I84+I95</f>
        <v>43373.5</v>
      </c>
    </row>
    <row r="66" spans="1:9" ht="24" x14ac:dyDescent="0.2">
      <c r="A66" s="1"/>
      <c r="B66" s="16" t="s">
        <v>269</v>
      </c>
      <c r="C66" s="13">
        <v>1</v>
      </c>
      <c r="D66" s="13">
        <v>13</v>
      </c>
      <c r="E66" s="10" t="s">
        <v>79</v>
      </c>
      <c r="F66" s="14" t="s">
        <v>8</v>
      </c>
      <c r="G66" s="15">
        <f>G67</f>
        <v>42424</v>
      </c>
      <c r="H66" s="15">
        <f>H67</f>
        <v>459.8</v>
      </c>
      <c r="I66" s="15">
        <f>I67</f>
        <v>42883.8</v>
      </c>
    </row>
    <row r="67" spans="1:9" x14ac:dyDescent="0.2">
      <c r="A67" s="1"/>
      <c r="B67" s="16" t="s">
        <v>261</v>
      </c>
      <c r="C67" s="13">
        <v>1</v>
      </c>
      <c r="D67" s="13">
        <v>13</v>
      </c>
      <c r="E67" s="10" t="s">
        <v>219</v>
      </c>
      <c r="F67" s="14"/>
      <c r="G67" s="15">
        <f>G68+G72</f>
        <v>42424</v>
      </c>
      <c r="H67" s="15">
        <f t="shared" ref="H67:I67" si="21">H68+H72</f>
        <v>459.8</v>
      </c>
      <c r="I67" s="15">
        <f t="shared" si="21"/>
        <v>42883.8</v>
      </c>
    </row>
    <row r="68" spans="1:9" ht="24" hidden="1" x14ac:dyDescent="0.2">
      <c r="A68" s="1"/>
      <c r="B68" s="17" t="s">
        <v>270</v>
      </c>
      <c r="C68" s="13">
        <v>1</v>
      </c>
      <c r="D68" s="13">
        <v>13</v>
      </c>
      <c r="E68" s="10" t="s">
        <v>218</v>
      </c>
      <c r="F68" s="14"/>
      <c r="G68" s="15">
        <f>G69</f>
        <v>0</v>
      </c>
      <c r="H68" s="15">
        <f t="shared" ref="H68:I68" si="22">H69</f>
        <v>0</v>
      </c>
      <c r="I68" s="15">
        <f t="shared" si="22"/>
        <v>0</v>
      </c>
    </row>
    <row r="69" spans="1:9" ht="24" hidden="1" x14ac:dyDescent="0.2">
      <c r="A69" s="1"/>
      <c r="B69" s="72" t="s">
        <v>324</v>
      </c>
      <c r="C69" s="13">
        <v>1</v>
      </c>
      <c r="D69" s="13">
        <v>13</v>
      </c>
      <c r="E69" s="10" t="s">
        <v>323</v>
      </c>
      <c r="F69" s="14"/>
      <c r="G69" s="15">
        <f>G70</f>
        <v>0</v>
      </c>
      <c r="H69" s="15">
        <f t="shared" ref="H69:I70" si="23">H70</f>
        <v>0</v>
      </c>
      <c r="I69" s="15">
        <f t="shared" si="23"/>
        <v>0</v>
      </c>
    </row>
    <row r="70" spans="1:9" ht="48" hidden="1" x14ac:dyDescent="0.2">
      <c r="A70" s="1"/>
      <c r="B70" s="16" t="s">
        <v>10</v>
      </c>
      <c r="C70" s="13">
        <v>1</v>
      </c>
      <c r="D70" s="13">
        <v>13</v>
      </c>
      <c r="E70" s="10" t="s">
        <v>323</v>
      </c>
      <c r="F70" s="14">
        <v>100</v>
      </c>
      <c r="G70" s="15">
        <f>G71</f>
        <v>0</v>
      </c>
      <c r="H70" s="15">
        <f t="shared" si="23"/>
        <v>0</v>
      </c>
      <c r="I70" s="15">
        <f t="shared" si="23"/>
        <v>0</v>
      </c>
    </row>
    <row r="71" spans="1:9" ht="24" hidden="1" x14ac:dyDescent="0.2">
      <c r="A71" s="1"/>
      <c r="B71" s="18" t="s">
        <v>12</v>
      </c>
      <c r="C71" s="13">
        <v>1</v>
      </c>
      <c r="D71" s="13">
        <v>13</v>
      </c>
      <c r="E71" s="10" t="s">
        <v>323</v>
      </c>
      <c r="F71" s="14" t="s">
        <v>13</v>
      </c>
      <c r="G71" s="15"/>
      <c r="H71" s="15"/>
      <c r="I71" s="15">
        <f>G71+H71</f>
        <v>0</v>
      </c>
    </row>
    <row r="72" spans="1:9" s="2" customFormat="1" ht="24" x14ac:dyDescent="0.2">
      <c r="A72" s="1"/>
      <c r="B72" s="36" t="s">
        <v>262</v>
      </c>
      <c r="C72" s="37">
        <v>1</v>
      </c>
      <c r="D72" s="37">
        <v>13</v>
      </c>
      <c r="E72" s="38" t="s">
        <v>223</v>
      </c>
      <c r="F72" s="39"/>
      <c r="G72" s="40">
        <f>G73+G81</f>
        <v>42424</v>
      </c>
      <c r="H72" s="40">
        <f t="shared" ref="H72" si="24">H73+H81</f>
        <v>459.8</v>
      </c>
      <c r="I72" s="40">
        <f>I73+I81</f>
        <v>42883.8</v>
      </c>
    </row>
    <row r="73" spans="1:9" ht="24" x14ac:dyDescent="0.2">
      <c r="A73" s="1"/>
      <c r="B73" s="17" t="s">
        <v>60</v>
      </c>
      <c r="C73" s="13">
        <v>1</v>
      </c>
      <c r="D73" s="13">
        <v>13</v>
      </c>
      <c r="E73" s="10" t="s">
        <v>176</v>
      </c>
      <c r="F73" s="14"/>
      <c r="G73" s="15">
        <f>G74+G76+G78</f>
        <v>42424</v>
      </c>
      <c r="H73" s="15">
        <f t="shared" ref="H73" si="25">H74+H76+H78</f>
        <v>459.8</v>
      </c>
      <c r="I73" s="15">
        <f>I74+I76+I78</f>
        <v>42883.8</v>
      </c>
    </row>
    <row r="74" spans="1:9" ht="48" x14ac:dyDescent="0.2">
      <c r="A74" s="1"/>
      <c r="B74" s="18" t="s">
        <v>10</v>
      </c>
      <c r="C74" s="13">
        <v>1</v>
      </c>
      <c r="D74" s="13">
        <v>13</v>
      </c>
      <c r="E74" s="10" t="s">
        <v>176</v>
      </c>
      <c r="F74" s="14" t="s">
        <v>11</v>
      </c>
      <c r="G74" s="15">
        <f>G75</f>
        <v>39324.300000000003</v>
      </c>
      <c r="H74" s="15">
        <f t="shared" ref="H74" si="26">H75</f>
        <v>176.8</v>
      </c>
      <c r="I74" s="15">
        <f>I75</f>
        <v>39501.100000000006</v>
      </c>
    </row>
    <row r="75" spans="1:9" x14ac:dyDescent="0.2">
      <c r="A75" s="1"/>
      <c r="B75" s="18" t="s">
        <v>71</v>
      </c>
      <c r="C75" s="13">
        <v>1</v>
      </c>
      <c r="D75" s="13">
        <v>13</v>
      </c>
      <c r="E75" s="10" t="s">
        <v>176</v>
      </c>
      <c r="F75" s="14">
        <v>110</v>
      </c>
      <c r="G75" s="15">
        <v>39324.300000000003</v>
      </c>
      <c r="H75" s="15">
        <v>176.8</v>
      </c>
      <c r="I75" s="15">
        <f>G75+H75</f>
        <v>39501.100000000006</v>
      </c>
    </row>
    <row r="76" spans="1:9" ht="24" x14ac:dyDescent="0.2">
      <c r="A76" s="1"/>
      <c r="B76" s="18" t="s">
        <v>68</v>
      </c>
      <c r="C76" s="13">
        <v>1</v>
      </c>
      <c r="D76" s="13">
        <v>13</v>
      </c>
      <c r="E76" s="10" t="s">
        <v>176</v>
      </c>
      <c r="F76" s="14">
        <v>200</v>
      </c>
      <c r="G76" s="15">
        <f>G77</f>
        <v>3042.1</v>
      </c>
      <c r="H76" s="15">
        <f t="shared" ref="H76" si="27">H77</f>
        <v>257.10000000000002</v>
      </c>
      <c r="I76" s="15">
        <f>I77</f>
        <v>3299.2</v>
      </c>
    </row>
    <row r="77" spans="1:9" ht="24" x14ac:dyDescent="0.2">
      <c r="A77" s="1"/>
      <c r="B77" s="18" t="s">
        <v>16</v>
      </c>
      <c r="C77" s="13">
        <v>1</v>
      </c>
      <c r="D77" s="13">
        <v>13</v>
      </c>
      <c r="E77" s="10" t="s">
        <v>176</v>
      </c>
      <c r="F77" s="14">
        <v>240</v>
      </c>
      <c r="G77" s="15">
        <f>2808.2+363.6-129.7</f>
        <v>3042.1</v>
      </c>
      <c r="H77" s="15">
        <v>257.10000000000002</v>
      </c>
      <c r="I77" s="15">
        <f>G77+H77</f>
        <v>3299.2</v>
      </c>
    </row>
    <row r="78" spans="1:9" x14ac:dyDescent="0.2">
      <c r="A78" s="1"/>
      <c r="B78" s="18" t="s">
        <v>18</v>
      </c>
      <c r="C78" s="13">
        <v>1</v>
      </c>
      <c r="D78" s="13">
        <v>13</v>
      </c>
      <c r="E78" s="10" t="s">
        <v>176</v>
      </c>
      <c r="F78" s="14">
        <v>800</v>
      </c>
      <c r="G78" s="15">
        <f>G79+G80</f>
        <v>57.6</v>
      </c>
      <c r="H78" s="15">
        <f t="shared" ref="H78" si="28">H79+H80</f>
        <v>25.9</v>
      </c>
      <c r="I78" s="15">
        <f>I79+I80</f>
        <v>83.5</v>
      </c>
    </row>
    <row r="79" spans="1:9" s="2" customFormat="1" hidden="1" x14ac:dyDescent="0.2">
      <c r="A79" s="1"/>
      <c r="B79" s="41" t="s">
        <v>72</v>
      </c>
      <c r="C79" s="42">
        <v>1</v>
      </c>
      <c r="D79" s="42">
        <v>13</v>
      </c>
      <c r="E79" s="10" t="s">
        <v>176</v>
      </c>
      <c r="F79" s="73">
        <v>830</v>
      </c>
      <c r="G79" s="44">
        <v>0</v>
      </c>
      <c r="H79" s="44"/>
      <c r="I79" s="44">
        <v>0</v>
      </c>
    </row>
    <row r="80" spans="1:9" x14ac:dyDescent="0.2">
      <c r="A80" s="1"/>
      <c r="B80" s="18" t="s">
        <v>19</v>
      </c>
      <c r="C80" s="13">
        <v>1</v>
      </c>
      <c r="D80" s="13">
        <v>13</v>
      </c>
      <c r="E80" s="10" t="s">
        <v>176</v>
      </c>
      <c r="F80" s="14">
        <v>850</v>
      </c>
      <c r="G80" s="58">
        <v>57.6</v>
      </c>
      <c r="H80" s="58">
        <v>25.9</v>
      </c>
      <c r="I80" s="58">
        <f>G80+H80</f>
        <v>83.5</v>
      </c>
    </row>
    <row r="81" spans="1:9" ht="24" hidden="1" x14ac:dyDescent="0.2">
      <c r="A81" s="1"/>
      <c r="B81" s="47" t="s">
        <v>115</v>
      </c>
      <c r="C81" s="13">
        <v>1</v>
      </c>
      <c r="D81" s="13">
        <v>13</v>
      </c>
      <c r="E81" s="66" t="s">
        <v>177</v>
      </c>
      <c r="F81" s="14"/>
      <c r="G81" s="15">
        <f>G82</f>
        <v>0</v>
      </c>
      <c r="H81" s="15">
        <f t="shared" ref="H81:H82" si="29">H82</f>
        <v>0</v>
      </c>
      <c r="I81" s="15">
        <f t="shared" ref="I81:I82" si="30">I82</f>
        <v>0</v>
      </c>
    </row>
    <row r="82" spans="1:9" ht="24" hidden="1" x14ac:dyDescent="0.2">
      <c r="A82" s="1"/>
      <c r="B82" s="18" t="s">
        <v>68</v>
      </c>
      <c r="C82" s="13">
        <v>1</v>
      </c>
      <c r="D82" s="13">
        <v>13</v>
      </c>
      <c r="E82" s="66" t="s">
        <v>177</v>
      </c>
      <c r="F82" s="14">
        <v>200</v>
      </c>
      <c r="G82" s="15">
        <f>G83</f>
        <v>0</v>
      </c>
      <c r="H82" s="15">
        <f t="shared" si="29"/>
        <v>0</v>
      </c>
      <c r="I82" s="15">
        <f t="shared" si="30"/>
        <v>0</v>
      </c>
    </row>
    <row r="83" spans="1:9" ht="24" hidden="1" x14ac:dyDescent="0.2">
      <c r="A83" s="1"/>
      <c r="B83" s="18" t="s">
        <v>16</v>
      </c>
      <c r="C83" s="13">
        <v>1</v>
      </c>
      <c r="D83" s="13">
        <v>13</v>
      </c>
      <c r="E83" s="66" t="s">
        <v>177</v>
      </c>
      <c r="F83" s="14">
        <v>240</v>
      </c>
      <c r="G83" s="15">
        <v>0</v>
      </c>
      <c r="H83" s="15"/>
      <c r="I83" s="15">
        <v>0</v>
      </c>
    </row>
    <row r="84" spans="1:9" ht="24" x14ac:dyDescent="0.2">
      <c r="A84" s="1"/>
      <c r="B84" s="17" t="s">
        <v>150</v>
      </c>
      <c r="C84" s="13">
        <v>1</v>
      </c>
      <c r="D84" s="13">
        <v>13</v>
      </c>
      <c r="E84" s="10" t="s">
        <v>81</v>
      </c>
      <c r="F84" s="14"/>
      <c r="G84" s="15">
        <f>G85</f>
        <v>489.8</v>
      </c>
      <c r="H84" s="15">
        <f t="shared" ref="H84:I84" si="31">H86</f>
        <v>-0.1</v>
      </c>
      <c r="I84" s="15">
        <f t="shared" si="31"/>
        <v>489.7</v>
      </c>
    </row>
    <row r="85" spans="1:9" x14ac:dyDescent="0.2">
      <c r="A85" s="1"/>
      <c r="B85" s="16" t="s">
        <v>261</v>
      </c>
      <c r="C85" s="13">
        <v>1</v>
      </c>
      <c r="D85" s="13">
        <v>13</v>
      </c>
      <c r="E85" s="10" t="s">
        <v>305</v>
      </c>
      <c r="F85" s="14"/>
      <c r="G85" s="15">
        <f>G86</f>
        <v>489.8</v>
      </c>
      <c r="H85" s="15">
        <f t="shared" ref="H85:I85" si="32">H86</f>
        <v>-0.1</v>
      </c>
      <c r="I85" s="15">
        <f t="shared" si="32"/>
        <v>489.7</v>
      </c>
    </row>
    <row r="86" spans="1:9" ht="34.5" customHeight="1" x14ac:dyDescent="0.2">
      <c r="A86" s="1"/>
      <c r="B86" s="17" t="s">
        <v>275</v>
      </c>
      <c r="C86" s="13">
        <v>1</v>
      </c>
      <c r="D86" s="13">
        <v>13</v>
      </c>
      <c r="E86" s="10" t="s">
        <v>224</v>
      </c>
      <c r="F86" s="14"/>
      <c r="G86" s="15">
        <f>G87+G90</f>
        <v>489.8</v>
      </c>
      <c r="H86" s="15">
        <f t="shared" ref="H86:I86" si="33">H87+H90</f>
        <v>-0.1</v>
      </c>
      <c r="I86" s="15">
        <f t="shared" si="33"/>
        <v>489.7</v>
      </c>
    </row>
    <row r="87" spans="1:9" ht="48" x14ac:dyDescent="0.2">
      <c r="A87" s="1"/>
      <c r="B87" s="17" t="s">
        <v>61</v>
      </c>
      <c r="C87" s="13">
        <v>1</v>
      </c>
      <c r="D87" s="13">
        <v>13</v>
      </c>
      <c r="E87" s="10" t="s">
        <v>178</v>
      </c>
      <c r="F87" s="14"/>
      <c r="G87" s="15">
        <f>G88</f>
        <v>19.8</v>
      </c>
      <c r="H87" s="15">
        <f t="shared" ref="H87:H88" si="34">H88</f>
        <v>-0.1</v>
      </c>
      <c r="I87" s="15">
        <f t="shared" ref="I87:I88" si="35">I88</f>
        <v>19.7</v>
      </c>
    </row>
    <row r="88" spans="1:9" x14ac:dyDescent="0.2">
      <c r="A88" s="1"/>
      <c r="B88" s="17" t="s">
        <v>54</v>
      </c>
      <c r="C88" s="13">
        <v>1</v>
      </c>
      <c r="D88" s="13">
        <v>13</v>
      </c>
      <c r="E88" s="10" t="s">
        <v>178</v>
      </c>
      <c r="F88" s="14">
        <v>500</v>
      </c>
      <c r="G88" s="15">
        <f>G89</f>
        <v>19.8</v>
      </c>
      <c r="H88" s="15">
        <f t="shared" si="34"/>
        <v>-0.1</v>
      </c>
      <c r="I88" s="15">
        <f t="shared" si="35"/>
        <v>19.7</v>
      </c>
    </row>
    <row r="89" spans="1:9" x14ac:dyDescent="0.2">
      <c r="A89" s="1"/>
      <c r="B89" s="18" t="s">
        <v>55</v>
      </c>
      <c r="C89" s="13">
        <v>1</v>
      </c>
      <c r="D89" s="13">
        <v>13</v>
      </c>
      <c r="E89" s="10" t="s">
        <v>178</v>
      </c>
      <c r="F89" s="14">
        <v>540</v>
      </c>
      <c r="G89" s="15">
        <f>19.7+0.1</f>
        <v>19.8</v>
      </c>
      <c r="H89" s="15">
        <v>-0.1</v>
      </c>
      <c r="I89" s="15">
        <f>G89+H89</f>
        <v>19.7</v>
      </c>
    </row>
    <row r="90" spans="1:9" x14ac:dyDescent="0.2">
      <c r="A90" s="1"/>
      <c r="B90" s="18" t="s">
        <v>267</v>
      </c>
      <c r="C90" s="13">
        <v>1</v>
      </c>
      <c r="D90" s="13">
        <v>13</v>
      </c>
      <c r="E90" s="10" t="s">
        <v>179</v>
      </c>
      <c r="F90" s="14"/>
      <c r="G90" s="15">
        <f>G91+G93</f>
        <v>470</v>
      </c>
      <c r="H90" s="15">
        <f t="shared" ref="H90:I90" si="36">H91+H93</f>
        <v>0</v>
      </c>
      <c r="I90" s="15">
        <f t="shared" si="36"/>
        <v>470</v>
      </c>
    </row>
    <row r="91" spans="1:9" ht="24" x14ac:dyDescent="0.2">
      <c r="A91" s="1"/>
      <c r="B91" s="18" t="s">
        <v>68</v>
      </c>
      <c r="C91" s="13">
        <v>1</v>
      </c>
      <c r="D91" s="13">
        <v>13</v>
      </c>
      <c r="E91" s="10" t="s">
        <v>179</v>
      </c>
      <c r="F91" s="14">
        <v>200</v>
      </c>
      <c r="G91" s="15">
        <f>G92</f>
        <v>470</v>
      </c>
      <c r="H91" s="15">
        <f t="shared" ref="H91" si="37">H92</f>
        <v>0</v>
      </c>
      <c r="I91" s="15">
        <f t="shared" ref="I91" si="38">I92</f>
        <v>470</v>
      </c>
    </row>
    <row r="92" spans="1:9" ht="24" x14ac:dyDescent="0.2">
      <c r="A92" s="1"/>
      <c r="B92" s="18" t="s">
        <v>16</v>
      </c>
      <c r="C92" s="13">
        <v>1</v>
      </c>
      <c r="D92" s="13">
        <v>13</v>
      </c>
      <c r="E92" s="10" t="s">
        <v>179</v>
      </c>
      <c r="F92" s="14">
        <v>240</v>
      </c>
      <c r="G92" s="15">
        <f>362+78+30</f>
        <v>470</v>
      </c>
      <c r="H92" s="15"/>
      <c r="I92" s="15">
        <f>G92+H92</f>
        <v>470</v>
      </c>
    </row>
    <row r="93" spans="1:9" hidden="1" x14ac:dyDescent="0.2">
      <c r="A93" s="1"/>
      <c r="B93" s="18" t="s">
        <v>18</v>
      </c>
      <c r="C93" s="13">
        <v>1</v>
      </c>
      <c r="D93" s="13">
        <v>13</v>
      </c>
      <c r="E93" s="10" t="s">
        <v>179</v>
      </c>
      <c r="F93" s="14">
        <v>800</v>
      </c>
      <c r="G93" s="15">
        <f>G94</f>
        <v>0</v>
      </c>
      <c r="H93" s="15">
        <f t="shared" ref="H93:I93" si="39">H94</f>
        <v>0</v>
      </c>
      <c r="I93" s="15">
        <f t="shared" si="39"/>
        <v>0</v>
      </c>
    </row>
    <row r="94" spans="1:9" s="2" customFormat="1" hidden="1" x14ac:dyDescent="0.2">
      <c r="A94" s="1"/>
      <c r="B94" s="41" t="s">
        <v>72</v>
      </c>
      <c r="C94" s="42">
        <v>1</v>
      </c>
      <c r="D94" s="42">
        <v>13</v>
      </c>
      <c r="E94" s="10" t="s">
        <v>179</v>
      </c>
      <c r="F94" s="33">
        <v>830</v>
      </c>
      <c r="G94" s="15">
        <v>0</v>
      </c>
      <c r="H94" s="15"/>
      <c r="I94" s="15">
        <f>G94+H94</f>
        <v>0</v>
      </c>
    </row>
    <row r="95" spans="1:9" hidden="1" x14ac:dyDescent="0.2">
      <c r="A95" s="1"/>
      <c r="B95" s="17" t="s">
        <v>302</v>
      </c>
      <c r="C95" s="37">
        <v>1</v>
      </c>
      <c r="D95" s="37">
        <v>13</v>
      </c>
      <c r="E95" s="46" t="s">
        <v>63</v>
      </c>
      <c r="F95" s="14"/>
      <c r="G95" s="40">
        <f>G96</f>
        <v>0</v>
      </c>
      <c r="H95" s="40">
        <f t="shared" ref="H95" si="40">H96</f>
        <v>0</v>
      </c>
      <c r="I95" s="40">
        <f>I96</f>
        <v>0</v>
      </c>
    </row>
    <row r="96" spans="1:9" hidden="1" x14ac:dyDescent="0.2">
      <c r="A96" s="1"/>
      <c r="B96" s="17" t="s">
        <v>73</v>
      </c>
      <c r="C96" s="13">
        <v>1</v>
      </c>
      <c r="D96" s="13">
        <v>13</v>
      </c>
      <c r="E96" s="22" t="s">
        <v>180</v>
      </c>
      <c r="F96" s="14"/>
      <c r="G96" s="15">
        <f t="shared" ref="G96:I97" si="41">G97</f>
        <v>0</v>
      </c>
      <c r="H96" s="15">
        <f t="shared" si="41"/>
        <v>0</v>
      </c>
      <c r="I96" s="15">
        <f t="shared" si="41"/>
        <v>0</v>
      </c>
    </row>
    <row r="97" spans="1:9" hidden="1" x14ac:dyDescent="0.2">
      <c r="A97" s="1"/>
      <c r="B97" s="17" t="s">
        <v>18</v>
      </c>
      <c r="C97" s="13">
        <v>1</v>
      </c>
      <c r="D97" s="13">
        <v>13</v>
      </c>
      <c r="E97" s="22" t="s">
        <v>180</v>
      </c>
      <c r="F97" s="14">
        <v>800</v>
      </c>
      <c r="G97" s="15">
        <f t="shared" si="41"/>
        <v>0</v>
      </c>
      <c r="H97" s="15">
        <f t="shared" si="41"/>
        <v>0</v>
      </c>
      <c r="I97" s="15">
        <f t="shared" si="41"/>
        <v>0</v>
      </c>
    </row>
    <row r="98" spans="1:9" hidden="1" x14ac:dyDescent="0.2">
      <c r="A98" s="1"/>
      <c r="B98" s="30" t="s">
        <v>22</v>
      </c>
      <c r="C98" s="31">
        <v>1</v>
      </c>
      <c r="D98" s="31">
        <v>13</v>
      </c>
      <c r="E98" s="22" t="s">
        <v>180</v>
      </c>
      <c r="F98" s="33">
        <v>870</v>
      </c>
      <c r="G98" s="34"/>
      <c r="H98" s="34"/>
      <c r="I98" s="34">
        <v>0</v>
      </c>
    </row>
    <row r="99" spans="1:9" x14ac:dyDescent="0.2">
      <c r="A99" s="1"/>
      <c r="B99" s="20" t="s">
        <v>25</v>
      </c>
      <c r="C99" s="13">
        <v>2</v>
      </c>
      <c r="D99" s="10" t="s">
        <v>26</v>
      </c>
      <c r="E99" s="10"/>
      <c r="F99" s="14"/>
      <c r="G99" s="15">
        <f t="shared" ref="G99:I104" si="42">G100</f>
        <v>1927.6</v>
      </c>
      <c r="H99" s="15">
        <f t="shared" si="42"/>
        <v>0</v>
      </c>
      <c r="I99" s="15">
        <f t="shared" si="42"/>
        <v>1927.6</v>
      </c>
    </row>
    <row r="100" spans="1:9" x14ac:dyDescent="0.2">
      <c r="A100" s="1"/>
      <c r="B100" s="17" t="s">
        <v>27</v>
      </c>
      <c r="C100" s="13">
        <v>2</v>
      </c>
      <c r="D100" s="13">
        <v>3</v>
      </c>
      <c r="E100" s="21"/>
      <c r="F100" s="14"/>
      <c r="G100" s="15">
        <f t="shared" si="42"/>
        <v>1927.6</v>
      </c>
      <c r="H100" s="15">
        <f t="shared" si="42"/>
        <v>0</v>
      </c>
      <c r="I100" s="15">
        <f t="shared" si="42"/>
        <v>1927.6</v>
      </c>
    </row>
    <row r="101" spans="1:9" x14ac:dyDescent="0.2">
      <c r="A101" s="1"/>
      <c r="B101" s="17" t="s">
        <v>302</v>
      </c>
      <c r="C101" s="13">
        <v>2</v>
      </c>
      <c r="D101" s="13">
        <v>3</v>
      </c>
      <c r="E101" s="22" t="s">
        <v>63</v>
      </c>
      <c r="F101" s="14" t="s">
        <v>8</v>
      </c>
      <c r="G101" s="15">
        <f>G102</f>
        <v>1927.6</v>
      </c>
      <c r="H101" s="15">
        <f t="shared" si="42"/>
        <v>0</v>
      </c>
      <c r="I101" s="15">
        <f t="shared" ref="I101:I102" si="43">I102</f>
        <v>1927.6</v>
      </c>
    </row>
    <row r="102" spans="1:9" ht="21.75" customHeight="1" x14ac:dyDescent="0.2">
      <c r="A102" s="1"/>
      <c r="B102" s="17" t="s">
        <v>87</v>
      </c>
      <c r="C102" s="13">
        <v>2</v>
      </c>
      <c r="D102" s="13">
        <v>3</v>
      </c>
      <c r="E102" s="22" t="s">
        <v>225</v>
      </c>
      <c r="F102" s="14"/>
      <c r="G102" s="15">
        <f>G103</f>
        <v>1927.6</v>
      </c>
      <c r="H102" s="15">
        <f t="shared" si="42"/>
        <v>0</v>
      </c>
      <c r="I102" s="15">
        <f t="shared" si="43"/>
        <v>1927.6</v>
      </c>
    </row>
    <row r="103" spans="1:9" s="2" customFormat="1" ht="25.5" customHeight="1" x14ac:dyDescent="0.2">
      <c r="A103" s="1"/>
      <c r="B103" s="17" t="s">
        <v>142</v>
      </c>
      <c r="C103" s="13">
        <v>2</v>
      </c>
      <c r="D103" s="13">
        <v>3</v>
      </c>
      <c r="E103" s="22" t="s">
        <v>181</v>
      </c>
      <c r="F103" s="14"/>
      <c r="G103" s="15">
        <f>G104+G106</f>
        <v>1927.6</v>
      </c>
      <c r="H103" s="15">
        <f t="shared" ref="H103" si="44">H104+H106</f>
        <v>0</v>
      </c>
      <c r="I103" s="15">
        <f>I104+I106</f>
        <v>1927.6</v>
      </c>
    </row>
    <row r="104" spans="1:9" s="2" customFormat="1" ht="50.25" customHeight="1" x14ac:dyDescent="0.2">
      <c r="A104" s="1"/>
      <c r="B104" s="18" t="s">
        <v>10</v>
      </c>
      <c r="C104" s="13">
        <v>2</v>
      </c>
      <c r="D104" s="13">
        <v>3</v>
      </c>
      <c r="E104" s="22" t="s">
        <v>181</v>
      </c>
      <c r="F104" s="14">
        <v>100</v>
      </c>
      <c r="G104" s="15">
        <f t="shared" si="42"/>
        <v>1698.7</v>
      </c>
      <c r="H104" s="15">
        <f t="shared" si="42"/>
        <v>0</v>
      </c>
      <c r="I104" s="15">
        <f t="shared" si="42"/>
        <v>1698.7</v>
      </c>
    </row>
    <row r="105" spans="1:9" s="2" customFormat="1" ht="21.75" customHeight="1" x14ac:dyDescent="0.2">
      <c r="A105" s="1"/>
      <c r="B105" s="18" t="s">
        <v>12</v>
      </c>
      <c r="C105" s="13">
        <v>2</v>
      </c>
      <c r="D105" s="13">
        <v>3</v>
      </c>
      <c r="E105" s="22" t="s">
        <v>181</v>
      </c>
      <c r="F105" s="14">
        <v>120</v>
      </c>
      <c r="G105" s="15">
        <v>1698.7</v>
      </c>
      <c r="H105" s="15"/>
      <c r="I105" s="15">
        <f>G105+H105</f>
        <v>1698.7</v>
      </c>
    </row>
    <row r="106" spans="1:9" s="2" customFormat="1" ht="23.25" customHeight="1" x14ac:dyDescent="0.2">
      <c r="A106" s="1"/>
      <c r="B106" s="18" t="s">
        <v>68</v>
      </c>
      <c r="C106" s="13">
        <v>2</v>
      </c>
      <c r="D106" s="13">
        <v>3</v>
      </c>
      <c r="E106" s="22" t="s">
        <v>181</v>
      </c>
      <c r="F106" s="14">
        <v>200</v>
      </c>
      <c r="G106" s="15">
        <f>G107</f>
        <v>228.89999999999998</v>
      </c>
      <c r="H106" s="15">
        <f t="shared" ref="H106" si="45">H107</f>
        <v>0</v>
      </c>
      <c r="I106" s="15">
        <f>I107</f>
        <v>228.89999999999998</v>
      </c>
    </row>
    <row r="107" spans="1:9" ht="24" x14ac:dyDescent="0.2">
      <c r="A107" s="1"/>
      <c r="B107" s="18" t="s">
        <v>16</v>
      </c>
      <c r="C107" s="13">
        <v>2</v>
      </c>
      <c r="D107" s="13">
        <v>3</v>
      </c>
      <c r="E107" s="22" t="s">
        <v>181</v>
      </c>
      <c r="F107" s="14">
        <v>240</v>
      </c>
      <c r="G107" s="15">
        <f>163.1+65.8</f>
        <v>228.89999999999998</v>
      </c>
      <c r="H107" s="15"/>
      <c r="I107" s="15">
        <f>G107+H107</f>
        <v>228.89999999999998</v>
      </c>
    </row>
    <row r="108" spans="1:9" ht="24" x14ac:dyDescent="0.2">
      <c r="A108" s="1"/>
      <c r="B108" s="20" t="s">
        <v>28</v>
      </c>
      <c r="C108" s="13">
        <v>3</v>
      </c>
      <c r="D108" s="10" t="s">
        <v>26</v>
      </c>
      <c r="E108" s="10"/>
      <c r="F108" s="14" t="s">
        <v>8</v>
      </c>
      <c r="G108" s="15">
        <f>G109+G116+G129</f>
        <v>225.70000000000002</v>
      </c>
      <c r="H108" s="15">
        <f t="shared" ref="H108" si="46">H109+H116+H129</f>
        <v>0</v>
      </c>
      <c r="I108" s="15">
        <f>I109+I116+I129</f>
        <v>225.70000000000002</v>
      </c>
    </row>
    <row r="109" spans="1:9" x14ac:dyDescent="0.2">
      <c r="A109" s="1"/>
      <c r="B109" s="20" t="s">
        <v>29</v>
      </c>
      <c r="C109" s="13">
        <v>3</v>
      </c>
      <c r="D109" s="13">
        <v>4</v>
      </c>
      <c r="E109" s="10"/>
      <c r="F109" s="14" t="s">
        <v>8</v>
      </c>
      <c r="G109" s="15">
        <f>G110</f>
        <v>115</v>
      </c>
      <c r="H109" s="15">
        <f t="shared" ref="H109" si="47">H110</f>
        <v>0</v>
      </c>
      <c r="I109" s="15">
        <f>I110</f>
        <v>115</v>
      </c>
    </row>
    <row r="110" spans="1:9" ht="24" x14ac:dyDescent="0.2">
      <c r="A110" s="1"/>
      <c r="B110" s="16" t="s">
        <v>269</v>
      </c>
      <c r="C110" s="13">
        <v>3</v>
      </c>
      <c r="D110" s="13">
        <v>4</v>
      </c>
      <c r="E110" s="10" t="s">
        <v>79</v>
      </c>
      <c r="F110" s="14"/>
      <c r="G110" s="15">
        <f t="shared" ref="G110:I114" si="48">G111</f>
        <v>115</v>
      </c>
      <c r="H110" s="15">
        <f t="shared" si="48"/>
        <v>0</v>
      </c>
      <c r="I110" s="15">
        <f t="shared" si="48"/>
        <v>115</v>
      </c>
    </row>
    <row r="111" spans="1:9" x14ac:dyDescent="0.2">
      <c r="A111" s="1"/>
      <c r="B111" s="16" t="s">
        <v>261</v>
      </c>
      <c r="C111" s="13">
        <v>3</v>
      </c>
      <c r="D111" s="13">
        <v>4</v>
      </c>
      <c r="E111" s="10" t="s">
        <v>219</v>
      </c>
      <c r="F111" s="14"/>
      <c r="G111" s="15">
        <f>G112</f>
        <v>115</v>
      </c>
      <c r="H111" s="15">
        <f t="shared" si="48"/>
        <v>0</v>
      </c>
      <c r="I111" s="15">
        <f t="shared" ref="I111:I112" si="49">I112</f>
        <v>115</v>
      </c>
    </row>
    <row r="112" spans="1:9" ht="24" x14ac:dyDescent="0.2">
      <c r="A112" s="1"/>
      <c r="B112" s="16" t="s">
        <v>270</v>
      </c>
      <c r="C112" s="13">
        <v>3</v>
      </c>
      <c r="D112" s="13">
        <v>4</v>
      </c>
      <c r="E112" s="10" t="s">
        <v>218</v>
      </c>
      <c r="F112" s="14"/>
      <c r="G112" s="15">
        <f>G113</f>
        <v>115</v>
      </c>
      <c r="H112" s="15">
        <f t="shared" si="48"/>
        <v>0</v>
      </c>
      <c r="I112" s="15">
        <f t="shared" si="49"/>
        <v>115</v>
      </c>
    </row>
    <row r="113" spans="1:9" ht="68.25" customHeight="1" x14ac:dyDescent="0.2">
      <c r="A113" s="1"/>
      <c r="B113" s="59" t="s">
        <v>64</v>
      </c>
      <c r="C113" s="13">
        <v>3</v>
      </c>
      <c r="D113" s="13">
        <v>4</v>
      </c>
      <c r="E113" s="10" t="s">
        <v>182</v>
      </c>
      <c r="F113" s="14"/>
      <c r="G113" s="15">
        <f t="shared" si="48"/>
        <v>115</v>
      </c>
      <c r="H113" s="15">
        <f t="shared" si="48"/>
        <v>0</v>
      </c>
      <c r="I113" s="15">
        <f t="shared" si="48"/>
        <v>115</v>
      </c>
    </row>
    <row r="114" spans="1:9" ht="24" x14ac:dyDescent="0.2">
      <c r="A114" s="1"/>
      <c r="B114" s="18" t="s">
        <v>68</v>
      </c>
      <c r="C114" s="13">
        <v>3</v>
      </c>
      <c r="D114" s="13">
        <v>4</v>
      </c>
      <c r="E114" s="10" t="s">
        <v>182</v>
      </c>
      <c r="F114" s="14">
        <v>200</v>
      </c>
      <c r="G114" s="15">
        <f t="shared" si="48"/>
        <v>115</v>
      </c>
      <c r="H114" s="15">
        <f t="shared" si="48"/>
        <v>0</v>
      </c>
      <c r="I114" s="15">
        <f t="shared" si="48"/>
        <v>115</v>
      </c>
    </row>
    <row r="115" spans="1:9" ht="24" x14ac:dyDescent="0.2">
      <c r="A115" s="1"/>
      <c r="B115" s="18" t="s">
        <v>16</v>
      </c>
      <c r="C115" s="13">
        <v>3</v>
      </c>
      <c r="D115" s="13">
        <v>4</v>
      </c>
      <c r="E115" s="10" t="s">
        <v>182</v>
      </c>
      <c r="F115" s="14">
        <v>240</v>
      </c>
      <c r="G115" s="15">
        <v>115</v>
      </c>
      <c r="H115" s="15"/>
      <c r="I115" s="15">
        <f>G115+H115</f>
        <v>115</v>
      </c>
    </row>
    <row r="116" spans="1:9" ht="24" x14ac:dyDescent="0.2">
      <c r="A116" s="1"/>
      <c r="B116" s="20" t="s">
        <v>130</v>
      </c>
      <c r="C116" s="13">
        <v>3</v>
      </c>
      <c r="D116" s="13">
        <v>10</v>
      </c>
      <c r="E116" s="10"/>
      <c r="F116" s="14" t="s">
        <v>8</v>
      </c>
      <c r="G116" s="15">
        <f>G117</f>
        <v>91.9</v>
      </c>
      <c r="H116" s="15">
        <f t="shared" ref="H116:H117" si="50">H117</f>
        <v>0</v>
      </c>
      <c r="I116" s="15">
        <f t="shared" ref="I116:I117" si="51">I117</f>
        <v>91.9</v>
      </c>
    </row>
    <row r="117" spans="1:9" ht="48" x14ac:dyDescent="0.2">
      <c r="A117" s="1"/>
      <c r="B117" s="16" t="s">
        <v>283</v>
      </c>
      <c r="C117" s="13">
        <v>3</v>
      </c>
      <c r="D117" s="13">
        <v>10</v>
      </c>
      <c r="E117" s="10" t="s">
        <v>90</v>
      </c>
      <c r="F117" s="14" t="s">
        <v>8</v>
      </c>
      <c r="G117" s="15">
        <f>G118</f>
        <v>91.9</v>
      </c>
      <c r="H117" s="15">
        <f t="shared" si="50"/>
        <v>0</v>
      </c>
      <c r="I117" s="15">
        <f t="shared" si="51"/>
        <v>91.9</v>
      </c>
    </row>
    <row r="118" spans="1:9" x14ac:dyDescent="0.2">
      <c r="A118" s="1"/>
      <c r="B118" s="17" t="s">
        <v>261</v>
      </c>
      <c r="C118" s="13">
        <v>3</v>
      </c>
      <c r="D118" s="13">
        <v>10</v>
      </c>
      <c r="E118" s="10" t="s">
        <v>221</v>
      </c>
      <c r="F118" s="14"/>
      <c r="G118" s="15">
        <f>G119+G125</f>
        <v>91.9</v>
      </c>
      <c r="H118" s="15">
        <f t="shared" ref="H118" si="52">H119+H125</f>
        <v>0</v>
      </c>
      <c r="I118" s="15">
        <f>I119+I125</f>
        <v>91.9</v>
      </c>
    </row>
    <row r="119" spans="1:9" ht="36" x14ac:dyDescent="0.2">
      <c r="A119" s="1"/>
      <c r="B119" s="17" t="s">
        <v>284</v>
      </c>
      <c r="C119" s="37">
        <v>3</v>
      </c>
      <c r="D119" s="37">
        <v>10</v>
      </c>
      <c r="E119" s="38" t="s">
        <v>222</v>
      </c>
      <c r="F119" s="39"/>
      <c r="G119" s="40">
        <f>G120+G123</f>
        <v>30.4</v>
      </c>
      <c r="H119" s="40">
        <f t="shared" ref="H119:I119" si="53">H120+H123</f>
        <v>0</v>
      </c>
      <c r="I119" s="40">
        <f t="shared" si="53"/>
        <v>30.4</v>
      </c>
    </row>
    <row r="120" spans="1:9" hidden="1" x14ac:dyDescent="0.2">
      <c r="A120" s="1"/>
      <c r="B120" s="17" t="s">
        <v>287</v>
      </c>
      <c r="C120" s="13">
        <v>3</v>
      </c>
      <c r="D120" s="13">
        <v>10</v>
      </c>
      <c r="E120" s="32" t="s">
        <v>175</v>
      </c>
      <c r="F120" s="14"/>
      <c r="G120" s="15">
        <f>G121</f>
        <v>0</v>
      </c>
      <c r="H120" s="15">
        <f t="shared" ref="H120:H121" si="54">H121</f>
        <v>0</v>
      </c>
      <c r="I120" s="15">
        <f t="shared" ref="I120:I121" si="55">I121</f>
        <v>0</v>
      </c>
    </row>
    <row r="121" spans="1:9" hidden="1" x14ac:dyDescent="0.2">
      <c r="A121" s="1"/>
      <c r="B121" s="20" t="s">
        <v>51</v>
      </c>
      <c r="C121" s="13">
        <v>3</v>
      </c>
      <c r="D121" s="13">
        <v>10</v>
      </c>
      <c r="E121" s="32" t="s">
        <v>175</v>
      </c>
      <c r="F121" s="14">
        <v>300</v>
      </c>
      <c r="G121" s="15">
        <f>G122</f>
        <v>0</v>
      </c>
      <c r="H121" s="15">
        <f t="shared" si="54"/>
        <v>0</v>
      </c>
      <c r="I121" s="15">
        <f t="shared" si="55"/>
        <v>0</v>
      </c>
    </row>
    <row r="122" spans="1:9" x14ac:dyDescent="0.2">
      <c r="A122" s="1"/>
      <c r="B122" s="35" t="s">
        <v>75</v>
      </c>
      <c r="C122" s="31">
        <v>3</v>
      </c>
      <c r="D122" s="31">
        <v>10</v>
      </c>
      <c r="E122" s="32" t="s">
        <v>175</v>
      </c>
      <c r="F122" s="33">
        <v>360</v>
      </c>
      <c r="G122" s="34"/>
      <c r="H122" s="34"/>
      <c r="I122" s="34"/>
    </row>
    <row r="123" spans="1:9" ht="24" x14ac:dyDescent="0.2">
      <c r="A123" s="1"/>
      <c r="B123" s="18" t="s">
        <v>68</v>
      </c>
      <c r="C123" s="13">
        <v>3</v>
      </c>
      <c r="D123" s="13">
        <v>10</v>
      </c>
      <c r="E123" s="10" t="s">
        <v>327</v>
      </c>
      <c r="F123" s="14">
        <v>200</v>
      </c>
      <c r="G123" s="15">
        <f t="shared" ref="G123:I123" si="56">G124</f>
        <v>30.4</v>
      </c>
      <c r="H123" s="15">
        <f t="shared" si="56"/>
        <v>0</v>
      </c>
      <c r="I123" s="15">
        <f t="shared" si="56"/>
        <v>30.4</v>
      </c>
    </row>
    <row r="124" spans="1:9" ht="24" x14ac:dyDescent="0.2">
      <c r="A124" s="1"/>
      <c r="B124" s="18" t="s">
        <v>16</v>
      </c>
      <c r="C124" s="13">
        <v>3</v>
      </c>
      <c r="D124" s="13">
        <v>10</v>
      </c>
      <c r="E124" s="38" t="s">
        <v>327</v>
      </c>
      <c r="F124" s="14">
        <v>240</v>
      </c>
      <c r="G124" s="15">
        <v>30.4</v>
      </c>
      <c r="H124" s="15"/>
      <c r="I124" s="15">
        <f>G124+H124</f>
        <v>30.4</v>
      </c>
    </row>
    <row r="125" spans="1:9" ht="36" x14ac:dyDescent="0.2">
      <c r="A125" s="1"/>
      <c r="B125" s="20" t="s">
        <v>285</v>
      </c>
      <c r="C125" s="13">
        <v>3</v>
      </c>
      <c r="D125" s="13">
        <v>10</v>
      </c>
      <c r="E125" s="32" t="s">
        <v>227</v>
      </c>
      <c r="F125" s="14"/>
      <c r="G125" s="15">
        <f>G126</f>
        <v>61.5</v>
      </c>
      <c r="H125" s="15">
        <f t="shared" ref="H125:H126" si="57">H126</f>
        <v>0</v>
      </c>
      <c r="I125" s="15">
        <f t="shared" ref="I125:I126" si="58">I126</f>
        <v>61.5</v>
      </c>
    </row>
    <row r="126" spans="1:9" ht="36" customHeight="1" x14ac:dyDescent="0.2">
      <c r="A126" s="1"/>
      <c r="B126" s="17" t="s">
        <v>286</v>
      </c>
      <c r="C126" s="13">
        <v>3</v>
      </c>
      <c r="D126" s="13">
        <v>10</v>
      </c>
      <c r="E126" s="10" t="s">
        <v>325</v>
      </c>
      <c r="F126" s="14"/>
      <c r="G126" s="15">
        <f>G127</f>
        <v>61.5</v>
      </c>
      <c r="H126" s="15">
        <f t="shared" si="57"/>
        <v>0</v>
      </c>
      <c r="I126" s="15">
        <f t="shared" si="58"/>
        <v>61.5</v>
      </c>
    </row>
    <row r="127" spans="1:9" ht="24" x14ac:dyDescent="0.2">
      <c r="A127" s="1"/>
      <c r="B127" s="18" t="s">
        <v>68</v>
      </c>
      <c r="C127" s="13">
        <v>3</v>
      </c>
      <c r="D127" s="13">
        <v>10</v>
      </c>
      <c r="E127" s="10" t="s">
        <v>325</v>
      </c>
      <c r="F127" s="14">
        <v>200</v>
      </c>
      <c r="G127" s="15">
        <f t="shared" ref="G127:I127" si="59">G128</f>
        <v>61.5</v>
      </c>
      <c r="H127" s="15">
        <f t="shared" si="59"/>
        <v>0</v>
      </c>
      <c r="I127" s="15">
        <f t="shared" si="59"/>
        <v>61.5</v>
      </c>
    </row>
    <row r="128" spans="1:9" ht="24" x14ac:dyDescent="0.2">
      <c r="A128" s="1"/>
      <c r="B128" s="18" t="s">
        <v>16</v>
      </c>
      <c r="C128" s="13">
        <v>3</v>
      </c>
      <c r="D128" s="13">
        <v>10</v>
      </c>
      <c r="E128" s="10" t="s">
        <v>325</v>
      </c>
      <c r="F128" s="14">
        <v>240</v>
      </c>
      <c r="G128" s="15">
        <v>61.5</v>
      </c>
      <c r="H128" s="15"/>
      <c r="I128" s="15">
        <f>G128+H128</f>
        <v>61.5</v>
      </c>
    </row>
    <row r="129" spans="1:9" s="2" customFormat="1" ht="24" x14ac:dyDescent="0.2">
      <c r="A129" s="1"/>
      <c r="B129" s="18" t="s">
        <v>59</v>
      </c>
      <c r="C129" s="13">
        <v>3</v>
      </c>
      <c r="D129" s="13">
        <v>14</v>
      </c>
      <c r="E129" s="10"/>
      <c r="F129" s="14"/>
      <c r="G129" s="15">
        <f>G130</f>
        <v>18.8</v>
      </c>
      <c r="H129" s="15">
        <f t="shared" ref="H129:H130" si="60">H130</f>
        <v>0</v>
      </c>
      <c r="I129" s="15">
        <f t="shared" ref="I129:I130" si="61">I130</f>
        <v>18.8</v>
      </c>
    </row>
    <row r="130" spans="1:9" s="2" customFormat="1" ht="36" x14ac:dyDescent="0.2">
      <c r="A130" s="1"/>
      <c r="B130" s="59" t="s">
        <v>277</v>
      </c>
      <c r="C130" s="13">
        <v>3</v>
      </c>
      <c r="D130" s="13">
        <v>14</v>
      </c>
      <c r="E130" s="10" t="s">
        <v>89</v>
      </c>
      <c r="F130" s="14"/>
      <c r="G130" s="15">
        <f>G131</f>
        <v>18.8</v>
      </c>
      <c r="H130" s="15">
        <f t="shared" si="60"/>
        <v>0</v>
      </c>
      <c r="I130" s="15">
        <f t="shared" si="61"/>
        <v>18.8</v>
      </c>
    </row>
    <row r="131" spans="1:9" s="2" customFormat="1" ht="12" customHeight="1" x14ac:dyDescent="0.2">
      <c r="A131" s="1"/>
      <c r="B131" s="17" t="s">
        <v>261</v>
      </c>
      <c r="C131" s="13">
        <v>3</v>
      </c>
      <c r="D131" s="13">
        <v>14</v>
      </c>
      <c r="E131" s="10" t="s">
        <v>226</v>
      </c>
      <c r="F131" s="14"/>
      <c r="G131" s="15">
        <f>G132+G143</f>
        <v>18.8</v>
      </c>
      <c r="H131" s="15">
        <f t="shared" ref="H131" si="62">H132+H143</f>
        <v>0</v>
      </c>
      <c r="I131" s="15">
        <f>I132+I143</f>
        <v>18.8</v>
      </c>
    </row>
    <row r="132" spans="1:9" s="2" customFormat="1" ht="24" x14ac:dyDescent="0.2">
      <c r="A132" s="1"/>
      <c r="B132" s="23" t="s">
        <v>278</v>
      </c>
      <c r="C132" s="13">
        <v>3</v>
      </c>
      <c r="D132" s="13">
        <v>14</v>
      </c>
      <c r="E132" s="10" t="s">
        <v>228</v>
      </c>
      <c r="F132" s="14"/>
      <c r="G132" s="15">
        <f>G133+G138</f>
        <v>18.8</v>
      </c>
      <c r="H132" s="15">
        <f t="shared" ref="H132" si="63">H133+H138</f>
        <v>0</v>
      </c>
      <c r="I132" s="15">
        <f>I133+I138</f>
        <v>18.8</v>
      </c>
    </row>
    <row r="133" spans="1:9" x14ac:dyDescent="0.2">
      <c r="A133" s="1"/>
      <c r="B133" s="23" t="s">
        <v>279</v>
      </c>
      <c r="C133" s="13">
        <v>3</v>
      </c>
      <c r="D133" s="13">
        <v>14</v>
      </c>
      <c r="E133" s="10" t="s">
        <v>183</v>
      </c>
      <c r="F133" s="14"/>
      <c r="G133" s="15">
        <f>G134</f>
        <v>15</v>
      </c>
      <c r="H133" s="15">
        <f t="shared" ref="H133:I133" si="64">H134</f>
        <v>0</v>
      </c>
      <c r="I133" s="15">
        <f t="shared" si="64"/>
        <v>15</v>
      </c>
    </row>
    <row r="134" spans="1:9" s="2" customFormat="1" ht="50.25" customHeight="1" x14ac:dyDescent="0.2">
      <c r="A134" s="1"/>
      <c r="B134" s="18" t="s">
        <v>10</v>
      </c>
      <c r="C134" s="13">
        <v>3</v>
      </c>
      <c r="D134" s="13">
        <v>14</v>
      </c>
      <c r="E134" s="10" t="s">
        <v>183</v>
      </c>
      <c r="F134" s="14">
        <v>100</v>
      </c>
      <c r="G134" s="15">
        <f t="shared" ref="G134:I134" si="65">G135</f>
        <v>15</v>
      </c>
      <c r="H134" s="15">
        <f t="shared" si="65"/>
        <v>0</v>
      </c>
      <c r="I134" s="15">
        <f t="shared" si="65"/>
        <v>15</v>
      </c>
    </row>
    <row r="135" spans="1:9" s="2" customFormat="1" ht="21.75" customHeight="1" x14ac:dyDescent="0.2">
      <c r="A135" s="1"/>
      <c r="B135" s="18" t="s">
        <v>12</v>
      </c>
      <c r="C135" s="13">
        <v>3</v>
      </c>
      <c r="D135" s="13">
        <v>14</v>
      </c>
      <c r="E135" s="10" t="s">
        <v>183</v>
      </c>
      <c r="F135" s="14">
        <v>120</v>
      </c>
      <c r="G135" s="15">
        <v>15</v>
      </c>
      <c r="H135" s="15"/>
      <c r="I135" s="15">
        <f>G135+H135</f>
        <v>15</v>
      </c>
    </row>
    <row r="136" spans="1:9" ht="24" hidden="1" x14ac:dyDescent="0.2">
      <c r="A136" s="1"/>
      <c r="B136" s="18" t="s">
        <v>68</v>
      </c>
      <c r="C136" s="13">
        <v>3</v>
      </c>
      <c r="D136" s="13">
        <v>14</v>
      </c>
      <c r="E136" s="10" t="s">
        <v>183</v>
      </c>
      <c r="F136" s="14">
        <v>200</v>
      </c>
      <c r="G136" s="15">
        <f t="shared" ref="G136:I136" si="66">G137</f>
        <v>0</v>
      </c>
      <c r="H136" s="15">
        <f t="shared" si="66"/>
        <v>0</v>
      </c>
      <c r="I136" s="15">
        <f t="shared" si="66"/>
        <v>0</v>
      </c>
    </row>
    <row r="137" spans="1:9" ht="24" hidden="1" x14ac:dyDescent="0.2">
      <c r="A137" s="1"/>
      <c r="B137" s="18" t="s">
        <v>16</v>
      </c>
      <c r="C137" s="13">
        <v>3</v>
      </c>
      <c r="D137" s="13">
        <v>14</v>
      </c>
      <c r="E137" s="10" t="s">
        <v>183</v>
      </c>
      <c r="F137" s="14">
        <v>240</v>
      </c>
      <c r="G137" s="15">
        <v>0</v>
      </c>
      <c r="H137" s="15"/>
      <c r="I137" s="15">
        <f>G137+H137</f>
        <v>0</v>
      </c>
    </row>
    <row r="138" spans="1:9" ht="24" x14ac:dyDescent="0.2">
      <c r="A138" s="1"/>
      <c r="B138" s="18" t="s">
        <v>280</v>
      </c>
      <c r="C138" s="13">
        <v>3</v>
      </c>
      <c r="D138" s="13">
        <v>14</v>
      </c>
      <c r="E138" s="10" t="s">
        <v>184</v>
      </c>
      <c r="F138" s="14"/>
      <c r="G138" s="15">
        <f>G139</f>
        <v>3.8</v>
      </c>
      <c r="H138" s="15">
        <f t="shared" ref="H138:I138" si="67">H139</f>
        <v>0</v>
      </c>
      <c r="I138" s="15">
        <f t="shared" si="67"/>
        <v>3.8</v>
      </c>
    </row>
    <row r="139" spans="1:9" s="2" customFormat="1" ht="50.25" customHeight="1" x14ac:dyDescent="0.2">
      <c r="A139" s="1"/>
      <c r="B139" s="18" t="s">
        <v>10</v>
      </c>
      <c r="C139" s="13">
        <v>3</v>
      </c>
      <c r="D139" s="13">
        <v>14</v>
      </c>
      <c r="E139" s="10" t="s">
        <v>184</v>
      </c>
      <c r="F139" s="14">
        <v>100</v>
      </c>
      <c r="G139" s="15">
        <f t="shared" ref="G139:I139" si="68">G140</f>
        <v>3.8</v>
      </c>
      <c r="H139" s="15">
        <f t="shared" si="68"/>
        <v>0</v>
      </c>
      <c r="I139" s="15">
        <f t="shared" si="68"/>
        <v>3.8</v>
      </c>
    </row>
    <row r="140" spans="1:9" s="2" customFormat="1" ht="21.75" customHeight="1" x14ac:dyDescent="0.2">
      <c r="A140" s="1"/>
      <c r="B140" s="18" t="s">
        <v>12</v>
      </c>
      <c r="C140" s="13">
        <v>3</v>
      </c>
      <c r="D140" s="13">
        <v>14</v>
      </c>
      <c r="E140" s="10" t="s">
        <v>184</v>
      </c>
      <c r="F140" s="14">
        <v>120</v>
      </c>
      <c r="G140" s="15">
        <v>3.8</v>
      </c>
      <c r="H140" s="15"/>
      <c r="I140" s="15">
        <f>G140+H140</f>
        <v>3.8</v>
      </c>
    </row>
    <row r="141" spans="1:9" ht="24" hidden="1" x14ac:dyDescent="0.2">
      <c r="A141" s="1"/>
      <c r="B141" s="18" t="s">
        <v>68</v>
      </c>
      <c r="C141" s="13">
        <v>3</v>
      </c>
      <c r="D141" s="13">
        <v>14</v>
      </c>
      <c r="E141" s="10" t="s">
        <v>184</v>
      </c>
      <c r="F141" s="14">
        <v>200</v>
      </c>
      <c r="G141" s="15">
        <f>G142</f>
        <v>0</v>
      </c>
      <c r="H141" s="15">
        <f t="shared" ref="H141" si="69">H142</f>
        <v>0</v>
      </c>
      <c r="I141" s="15">
        <f t="shared" ref="I141" si="70">I142</f>
        <v>0</v>
      </c>
    </row>
    <row r="142" spans="1:9" ht="24" hidden="1" x14ac:dyDescent="0.2">
      <c r="A142" s="1"/>
      <c r="B142" s="18" t="s">
        <v>16</v>
      </c>
      <c r="C142" s="13">
        <v>3</v>
      </c>
      <c r="D142" s="13">
        <v>14</v>
      </c>
      <c r="E142" s="10" t="s">
        <v>184</v>
      </c>
      <c r="F142" s="14">
        <v>240</v>
      </c>
      <c r="G142" s="15">
        <v>0</v>
      </c>
      <c r="H142" s="15"/>
      <c r="I142" s="15">
        <f>I143+I148</f>
        <v>0</v>
      </c>
    </row>
    <row r="143" spans="1:9" ht="36" hidden="1" x14ac:dyDescent="0.2">
      <c r="A143" s="1"/>
      <c r="B143" s="18" t="s">
        <v>306</v>
      </c>
      <c r="C143" s="13">
        <v>3</v>
      </c>
      <c r="D143" s="13">
        <v>14</v>
      </c>
      <c r="E143" s="10" t="s">
        <v>231</v>
      </c>
      <c r="F143" s="14"/>
      <c r="G143" s="15">
        <f>G144+G147+G150</f>
        <v>0</v>
      </c>
      <c r="H143" s="15">
        <f t="shared" ref="H143:I143" si="71">H144+H147+H150</f>
        <v>0</v>
      </c>
      <c r="I143" s="15">
        <f t="shared" si="71"/>
        <v>0</v>
      </c>
    </row>
    <row r="144" spans="1:9" ht="24" hidden="1" x14ac:dyDescent="0.2">
      <c r="A144" s="1"/>
      <c r="B144" s="18" t="s">
        <v>118</v>
      </c>
      <c r="C144" s="13">
        <v>3</v>
      </c>
      <c r="D144" s="13">
        <v>14</v>
      </c>
      <c r="E144" s="66" t="s">
        <v>233</v>
      </c>
      <c r="F144" s="14"/>
      <c r="G144" s="15">
        <f>G145</f>
        <v>0</v>
      </c>
      <c r="H144" s="15">
        <f t="shared" ref="H144:H145" si="72">H145</f>
        <v>0</v>
      </c>
      <c r="I144" s="15">
        <f t="shared" ref="I144:I145" si="73">I145</f>
        <v>0</v>
      </c>
    </row>
    <row r="145" spans="1:9" ht="24" hidden="1" x14ac:dyDescent="0.2">
      <c r="A145" s="1"/>
      <c r="B145" s="18" t="s">
        <v>68</v>
      </c>
      <c r="C145" s="13">
        <v>3</v>
      </c>
      <c r="D145" s="13">
        <v>14</v>
      </c>
      <c r="E145" s="66" t="s">
        <v>233</v>
      </c>
      <c r="F145" s="14">
        <v>200</v>
      </c>
      <c r="G145" s="15">
        <f>G146</f>
        <v>0</v>
      </c>
      <c r="H145" s="15">
        <f t="shared" si="72"/>
        <v>0</v>
      </c>
      <c r="I145" s="15">
        <f t="shared" si="73"/>
        <v>0</v>
      </c>
    </row>
    <row r="146" spans="1:9" ht="24" hidden="1" x14ac:dyDescent="0.2">
      <c r="A146" s="1"/>
      <c r="B146" s="18" t="s">
        <v>16</v>
      </c>
      <c r="C146" s="13">
        <v>3</v>
      </c>
      <c r="D146" s="13">
        <v>14</v>
      </c>
      <c r="E146" s="66" t="s">
        <v>233</v>
      </c>
      <c r="F146" s="14">
        <v>240</v>
      </c>
      <c r="G146" s="15">
        <v>0</v>
      </c>
      <c r="H146" s="15"/>
      <c r="I146" s="15">
        <v>0</v>
      </c>
    </row>
    <row r="147" spans="1:9" ht="36" hidden="1" x14ac:dyDescent="0.2">
      <c r="A147" s="1"/>
      <c r="B147" s="18" t="s">
        <v>113</v>
      </c>
      <c r="C147" s="13">
        <v>3</v>
      </c>
      <c r="D147" s="13">
        <v>14</v>
      </c>
      <c r="E147" s="66" t="s">
        <v>232</v>
      </c>
      <c r="F147" s="14"/>
      <c r="G147" s="15">
        <f>G148</f>
        <v>0</v>
      </c>
      <c r="H147" s="15">
        <f t="shared" ref="H147:H148" si="74">H148</f>
        <v>0</v>
      </c>
      <c r="I147" s="15">
        <f t="shared" ref="I147:I148" si="75">I148</f>
        <v>0</v>
      </c>
    </row>
    <row r="148" spans="1:9" ht="24" hidden="1" x14ac:dyDescent="0.2">
      <c r="A148" s="1"/>
      <c r="B148" s="18" t="s">
        <v>68</v>
      </c>
      <c r="C148" s="13">
        <v>3</v>
      </c>
      <c r="D148" s="13">
        <v>14</v>
      </c>
      <c r="E148" s="66" t="s">
        <v>232</v>
      </c>
      <c r="F148" s="14">
        <v>200</v>
      </c>
      <c r="G148" s="15">
        <f>G149</f>
        <v>0</v>
      </c>
      <c r="H148" s="15">
        <f t="shared" si="74"/>
        <v>0</v>
      </c>
      <c r="I148" s="15">
        <f t="shared" si="75"/>
        <v>0</v>
      </c>
    </row>
    <row r="149" spans="1:9" ht="24" hidden="1" x14ac:dyDescent="0.2">
      <c r="A149" s="1"/>
      <c r="B149" s="18" t="s">
        <v>16</v>
      </c>
      <c r="C149" s="13">
        <v>3</v>
      </c>
      <c r="D149" s="13">
        <v>14</v>
      </c>
      <c r="E149" s="66" t="s">
        <v>232</v>
      </c>
      <c r="F149" s="14">
        <v>240</v>
      </c>
      <c r="G149" s="15">
        <v>0</v>
      </c>
      <c r="H149" s="15"/>
      <c r="I149" s="15">
        <v>0</v>
      </c>
    </row>
    <row r="150" spans="1:9" hidden="1" x14ac:dyDescent="0.2">
      <c r="A150" s="1"/>
      <c r="B150" s="18" t="s">
        <v>264</v>
      </c>
      <c r="C150" s="13">
        <v>3</v>
      </c>
      <c r="D150" s="13">
        <v>14</v>
      </c>
      <c r="E150" s="10" t="s">
        <v>185</v>
      </c>
      <c r="F150" s="14"/>
      <c r="G150" s="15">
        <f>G151</f>
        <v>0</v>
      </c>
      <c r="H150" s="15">
        <f t="shared" ref="H150:H151" si="76">H151</f>
        <v>0</v>
      </c>
      <c r="I150" s="15">
        <f t="shared" ref="I150:I151" si="77">I151</f>
        <v>0</v>
      </c>
    </row>
    <row r="151" spans="1:9" ht="24" hidden="1" x14ac:dyDescent="0.2">
      <c r="A151" s="1"/>
      <c r="B151" s="18" t="s">
        <v>68</v>
      </c>
      <c r="C151" s="13">
        <v>3</v>
      </c>
      <c r="D151" s="13">
        <v>14</v>
      </c>
      <c r="E151" s="10" t="s">
        <v>185</v>
      </c>
      <c r="F151" s="14">
        <v>200</v>
      </c>
      <c r="G151" s="15">
        <f>G152</f>
        <v>0</v>
      </c>
      <c r="H151" s="15">
        <f t="shared" si="76"/>
        <v>0</v>
      </c>
      <c r="I151" s="15">
        <f t="shared" si="77"/>
        <v>0</v>
      </c>
    </row>
    <row r="152" spans="1:9" ht="24" hidden="1" x14ac:dyDescent="0.2">
      <c r="A152" s="1"/>
      <c r="B152" s="18" t="s">
        <v>16</v>
      </c>
      <c r="C152" s="13">
        <v>3</v>
      </c>
      <c r="D152" s="13">
        <v>14</v>
      </c>
      <c r="E152" s="10" t="s">
        <v>185</v>
      </c>
      <c r="F152" s="14">
        <v>240</v>
      </c>
      <c r="G152" s="15">
        <v>0</v>
      </c>
      <c r="H152" s="15"/>
      <c r="I152" s="15">
        <f>G152+H152</f>
        <v>0</v>
      </c>
    </row>
    <row r="153" spans="1:9" x14ac:dyDescent="0.2">
      <c r="A153" s="1"/>
      <c r="B153" s="20" t="s">
        <v>30</v>
      </c>
      <c r="C153" s="10" t="s">
        <v>31</v>
      </c>
      <c r="D153" s="10" t="s">
        <v>26</v>
      </c>
      <c r="E153" s="10"/>
      <c r="F153" s="14" t="s">
        <v>8</v>
      </c>
      <c r="G153" s="15">
        <f>G154+G167+G173+G186+G220+G227</f>
        <v>29267.4</v>
      </c>
      <c r="H153" s="15">
        <f>H154+H167+H173+H186+H220+H227</f>
        <v>-5.6</v>
      </c>
      <c r="I153" s="15">
        <f t="shared" ref="I153" si="78">I154+I167+I173+I186+I220+I227</f>
        <v>29261.8</v>
      </c>
    </row>
    <row r="154" spans="1:9" x14ac:dyDescent="0.2">
      <c r="A154" s="1"/>
      <c r="B154" s="20" t="s">
        <v>32</v>
      </c>
      <c r="C154" s="10" t="s">
        <v>31</v>
      </c>
      <c r="D154" s="10" t="s">
        <v>33</v>
      </c>
      <c r="E154" s="10"/>
      <c r="F154" s="14" t="s">
        <v>8</v>
      </c>
      <c r="G154" s="15">
        <f t="shared" ref="G154:I156" si="79">G155</f>
        <v>2129.5</v>
      </c>
      <c r="H154" s="15">
        <f t="shared" si="79"/>
        <v>0</v>
      </c>
      <c r="I154" s="15">
        <f t="shared" si="79"/>
        <v>2129.5</v>
      </c>
    </row>
    <row r="155" spans="1:9" ht="24" x14ac:dyDescent="0.2">
      <c r="A155" s="1"/>
      <c r="B155" s="17" t="s">
        <v>288</v>
      </c>
      <c r="C155" s="10" t="s">
        <v>31</v>
      </c>
      <c r="D155" s="10" t="s">
        <v>33</v>
      </c>
      <c r="E155" s="10" t="s">
        <v>91</v>
      </c>
      <c r="F155" s="14"/>
      <c r="G155" s="15">
        <f t="shared" si="79"/>
        <v>2129.5</v>
      </c>
      <c r="H155" s="15">
        <f t="shared" si="79"/>
        <v>0</v>
      </c>
      <c r="I155" s="15">
        <f t="shared" si="79"/>
        <v>2129.5</v>
      </c>
    </row>
    <row r="156" spans="1:9" x14ac:dyDescent="0.2">
      <c r="A156" s="1"/>
      <c r="B156" s="17" t="s">
        <v>261</v>
      </c>
      <c r="C156" s="10" t="s">
        <v>31</v>
      </c>
      <c r="D156" s="10" t="s">
        <v>33</v>
      </c>
      <c r="E156" s="10" t="s">
        <v>230</v>
      </c>
      <c r="F156" s="14"/>
      <c r="G156" s="15">
        <f>G157</f>
        <v>2129.5</v>
      </c>
      <c r="H156" s="15">
        <f t="shared" si="79"/>
        <v>0</v>
      </c>
      <c r="I156" s="15">
        <f>I157</f>
        <v>2129.5</v>
      </c>
    </row>
    <row r="157" spans="1:9" ht="24" x14ac:dyDescent="0.2">
      <c r="A157" s="1"/>
      <c r="B157" s="17" t="s">
        <v>289</v>
      </c>
      <c r="C157" s="10" t="s">
        <v>31</v>
      </c>
      <c r="D157" s="10" t="s">
        <v>33</v>
      </c>
      <c r="E157" s="24" t="s">
        <v>229</v>
      </c>
      <c r="F157" s="14"/>
      <c r="G157" s="15">
        <f>G158+G164</f>
        <v>2129.5</v>
      </c>
      <c r="H157" s="15">
        <f t="shared" ref="H157:I157" si="80">H158+H164</f>
        <v>0</v>
      </c>
      <c r="I157" s="15">
        <f t="shared" si="80"/>
        <v>2129.5</v>
      </c>
    </row>
    <row r="158" spans="1:9" x14ac:dyDescent="0.2">
      <c r="A158" s="1"/>
      <c r="B158" s="17" t="s">
        <v>290</v>
      </c>
      <c r="C158" s="10" t="s">
        <v>31</v>
      </c>
      <c r="D158" s="10" t="s">
        <v>33</v>
      </c>
      <c r="E158" s="24" t="s">
        <v>186</v>
      </c>
      <c r="F158" s="14"/>
      <c r="G158" s="15">
        <f>G159</f>
        <v>776.6</v>
      </c>
      <c r="H158" s="15">
        <f t="shared" ref="H158" si="81">H159</f>
        <v>0</v>
      </c>
      <c r="I158" s="15">
        <f>I159</f>
        <v>776.6</v>
      </c>
    </row>
    <row r="159" spans="1:9" ht="48" x14ac:dyDescent="0.2">
      <c r="A159" s="1"/>
      <c r="B159" s="25" t="s">
        <v>10</v>
      </c>
      <c r="C159" s="10" t="s">
        <v>31</v>
      </c>
      <c r="D159" s="10" t="s">
        <v>33</v>
      </c>
      <c r="E159" s="24" t="s">
        <v>186</v>
      </c>
      <c r="F159" s="14">
        <v>100</v>
      </c>
      <c r="G159" s="15">
        <f t="shared" ref="G159:I159" si="82">G160</f>
        <v>776.6</v>
      </c>
      <c r="H159" s="15">
        <f t="shared" si="82"/>
        <v>0</v>
      </c>
      <c r="I159" s="15">
        <f t="shared" si="82"/>
        <v>776.6</v>
      </c>
    </row>
    <row r="160" spans="1:9" x14ac:dyDescent="0.2">
      <c r="A160" s="1"/>
      <c r="B160" s="18" t="s">
        <v>71</v>
      </c>
      <c r="C160" s="13" t="s">
        <v>31</v>
      </c>
      <c r="D160" s="13" t="s">
        <v>33</v>
      </c>
      <c r="E160" s="24" t="s">
        <v>186</v>
      </c>
      <c r="F160" s="14">
        <v>110</v>
      </c>
      <c r="G160" s="15">
        <v>776.6</v>
      </c>
      <c r="H160" s="15"/>
      <c r="I160" s="15">
        <f>G160+H160</f>
        <v>776.6</v>
      </c>
    </row>
    <row r="161" spans="1:9" ht="24" hidden="1" x14ac:dyDescent="0.2">
      <c r="A161" s="1"/>
      <c r="B161" s="17" t="s">
        <v>291</v>
      </c>
      <c r="C161" s="10" t="s">
        <v>31</v>
      </c>
      <c r="D161" s="10" t="s">
        <v>33</v>
      </c>
      <c r="E161" s="10" t="s">
        <v>187</v>
      </c>
      <c r="F161" s="14"/>
      <c r="G161" s="15">
        <f t="shared" ref="G161:I164" si="83">G162</f>
        <v>0</v>
      </c>
      <c r="H161" s="15">
        <f t="shared" si="83"/>
        <v>0</v>
      </c>
      <c r="I161" s="15">
        <f t="shared" si="83"/>
        <v>0</v>
      </c>
    </row>
    <row r="162" spans="1:9" ht="48" hidden="1" x14ac:dyDescent="0.2">
      <c r="A162" s="1"/>
      <c r="B162" s="18" t="s">
        <v>10</v>
      </c>
      <c r="C162" s="10" t="s">
        <v>31</v>
      </c>
      <c r="D162" s="10" t="s">
        <v>33</v>
      </c>
      <c r="E162" s="10" t="s">
        <v>187</v>
      </c>
      <c r="F162" s="14">
        <v>100</v>
      </c>
      <c r="G162" s="15">
        <f>G163</f>
        <v>0</v>
      </c>
      <c r="H162" s="15">
        <f t="shared" si="83"/>
        <v>0</v>
      </c>
      <c r="I162" s="15">
        <f>I163</f>
        <v>0</v>
      </c>
    </row>
    <row r="163" spans="1:9" hidden="1" x14ac:dyDescent="0.2">
      <c r="A163" s="1"/>
      <c r="B163" s="18" t="s">
        <v>71</v>
      </c>
      <c r="C163" s="10" t="s">
        <v>31</v>
      </c>
      <c r="D163" s="10" t="s">
        <v>33</v>
      </c>
      <c r="E163" s="10" t="s">
        <v>187</v>
      </c>
      <c r="F163" s="14">
        <v>110</v>
      </c>
      <c r="G163" s="15">
        <v>0</v>
      </c>
      <c r="H163" s="15"/>
      <c r="I163" s="15">
        <f>G163+H163</f>
        <v>0</v>
      </c>
    </row>
    <row r="164" spans="1:9" x14ac:dyDescent="0.2">
      <c r="A164" s="1"/>
      <c r="B164" s="17" t="s">
        <v>267</v>
      </c>
      <c r="C164" s="10" t="s">
        <v>31</v>
      </c>
      <c r="D164" s="10" t="s">
        <v>33</v>
      </c>
      <c r="E164" s="24" t="s">
        <v>315</v>
      </c>
      <c r="F164" s="14"/>
      <c r="G164" s="15">
        <f t="shared" si="83"/>
        <v>1352.9</v>
      </c>
      <c r="H164" s="15">
        <f t="shared" ref="H164" si="84">H165</f>
        <v>0</v>
      </c>
      <c r="I164" s="15">
        <f>I165</f>
        <v>1352.9</v>
      </c>
    </row>
    <row r="165" spans="1:9" ht="48" x14ac:dyDescent="0.2">
      <c r="A165" s="1"/>
      <c r="B165" s="25" t="s">
        <v>10</v>
      </c>
      <c r="C165" s="10" t="s">
        <v>31</v>
      </c>
      <c r="D165" s="10" t="s">
        <v>33</v>
      </c>
      <c r="E165" s="24" t="s">
        <v>315</v>
      </c>
      <c r="F165" s="14">
        <v>100</v>
      </c>
      <c r="G165" s="15">
        <f>G166</f>
        <v>1352.9</v>
      </c>
      <c r="H165" s="15">
        <f t="shared" ref="H165:I165" si="85">H166</f>
        <v>0</v>
      </c>
      <c r="I165" s="15">
        <f t="shared" si="85"/>
        <v>1352.9</v>
      </c>
    </row>
    <row r="166" spans="1:9" x14ac:dyDescent="0.2">
      <c r="A166" s="1"/>
      <c r="B166" s="18" t="s">
        <v>71</v>
      </c>
      <c r="C166" s="13" t="s">
        <v>31</v>
      </c>
      <c r="D166" s="13" t="s">
        <v>33</v>
      </c>
      <c r="E166" s="24" t="s">
        <v>315</v>
      </c>
      <c r="F166" s="14">
        <v>110</v>
      </c>
      <c r="G166" s="15">
        <v>1352.9</v>
      </c>
      <c r="H166" s="15"/>
      <c r="I166" s="15">
        <f>G166+H166</f>
        <v>1352.9</v>
      </c>
    </row>
    <row r="167" spans="1:9" hidden="1" x14ac:dyDescent="0.2">
      <c r="A167" s="1"/>
      <c r="B167" s="20" t="s">
        <v>159</v>
      </c>
      <c r="C167" s="10" t="s">
        <v>31</v>
      </c>
      <c r="D167" s="10" t="s">
        <v>41</v>
      </c>
      <c r="E167" s="10"/>
      <c r="F167" s="14" t="s">
        <v>8</v>
      </c>
      <c r="G167" s="15">
        <f>G168+G179</f>
        <v>0</v>
      </c>
      <c r="H167" s="15">
        <f>H168+H179</f>
        <v>0</v>
      </c>
      <c r="I167" s="15">
        <f>I168+I179</f>
        <v>0</v>
      </c>
    </row>
    <row r="168" spans="1:9" s="2" customFormat="1" ht="42" hidden="1" customHeight="1" x14ac:dyDescent="0.2">
      <c r="B168" s="25" t="s">
        <v>265</v>
      </c>
      <c r="C168" s="38" t="s">
        <v>31</v>
      </c>
      <c r="D168" s="10" t="s">
        <v>41</v>
      </c>
      <c r="E168" s="46" t="s">
        <v>98</v>
      </c>
      <c r="F168" s="39"/>
      <c r="G168" s="40">
        <f>G169</f>
        <v>0</v>
      </c>
      <c r="H168" s="40">
        <f t="shared" ref="H168:I171" si="86">H169</f>
        <v>0</v>
      </c>
      <c r="I168" s="40">
        <f t="shared" si="86"/>
        <v>0</v>
      </c>
    </row>
    <row r="169" spans="1:9" s="2" customFormat="1" ht="24" hidden="1" x14ac:dyDescent="0.2">
      <c r="B169" s="17" t="s">
        <v>266</v>
      </c>
      <c r="C169" s="38" t="s">
        <v>31</v>
      </c>
      <c r="D169" s="10" t="s">
        <v>41</v>
      </c>
      <c r="E169" s="22" t="s">
        <v>235</v>
      </c>
      <c r="F169" s="14"/>
      <c r="G169" s="15">
        <f>G170</f>
        <v>0</v>
      </c>
      <c r="H169" s="15">
        <f t="shared" si="86"/>
        <v>0</v>
      </c>
      <c r="I169" s="15">
        <f t="shared" si="86"/>
        <v>0</v>
      </c>
    </row>
    <row r="170" spans="1:9" ht="24" hidden="1" x14ac:dyDescent="0.2">
      <c r="A170" s="1"/>
      <c r="B170" s="18" t="s">
        <v>158</v>
      </c>
      <c r="C170" s="38" t="s">
        <v>31</v>
      </c>
      <c r="D170" s="10" t="s">
        <v>41</v>
      </c>
      <c r="E170" s="66" t="s">
        <v>234</v>
      </c>
      <c r="F170" s="14"/>
      <c r="G170" s="15">
        <f>G171</f>
        <v>0</v>
      </c>
      <c r="H170" s="15">
        <f t="shared" si="86"/>
        <v>0</v>
      </c>
      <c r="I170" s="15">
        <f>I171</f>
        <v>0</v>
      </c>
    </row>
    <row r="171" spans="1:9" ht="24" hidden="1" x14ac:dyDescent="0.2">
      <c r="A171" s="1"/>
      <c r="B171" s="18" t="s">
        <v>68</v>
      </c>
      <c r="C171" s="38" t="s">
        <v>31</v>
      </c>
      <c r="D171" s="10" t="s">
        <v>41</v>
      </c>
      <c r="E171" s="66" t="s">
        <v>234</v>
      </c>
      <c r="F171" s="14">
        <v>200</v>
      </c>
      <c r="G171" s="15">
        <f>G172</f>
        <v>0</v>
      </c>
      <c r="H171" s="15">
        <f t="shared" si="86"/>
        <v>0</v>
      </c>
      <c r="I171" s="15">
        <f>I172</f>
        <v>0</v>
      </c>
    </row>
    <row r="172" spans="1:9" ht="24" hidden="1" x14ac:dyDescent="0.2">
      <c r="A172" s="1"/>
      <c r="B172" s="18" t="s">
        <v>16</v>
      </c>
      <c r="C172" s="38" t="s">
        <v>31</v>
      </c>
      <c r="D172" s="10" t="s">
        <v>41</v>
      </c>
      <c r="E172" s="66" t="s">
        <v>234</v>
      </c>
      <c r="F172" s="14">
        <v>240</v>
      </c>
      <c r="G172" s="15">
        <v>0</v>
      </c>
      <c r="H172" s="15"/>
      <c r="I172" s="15">
        <f>G172+H172</f>
        <v>0</v>
      </c>
    </row>
    <row r="173" spans="1:9" x14ac:dyDescent="0.2">
      <c r="A173" s="1"/>
      <c r="B173" s="20" t="s">
        <v>34</v>
      </c>
      <c r="C173" s="10" t="s">
        <v>31</v>
      </c>
      <c r="D173" s="10" t="s">
        <v>35</v>
      </c>
      <c r="E173" s="10"/>
      <c r="F173" s="14" t="s">
        <v>8</v>
      </c>
      <c r="G173" s="15">
        <f t="shared" ref="G173:I178" si="87">G174</f>
        <v>1831</v>
      </c>
      <c r="H173" s="15">
        <f t="shared" si="87"/>
        <v>0</v>
      </c>
      <c r="I173" s="15">
        <f t="shared" si="87"/>
        <v>1831</v>
      </c>
    </row>
    <row r="174" spans="1:9" ht="24" x14ac:dyDescent="0.2">
      <c r="A174" s="1"/>
      <c r="B174" s="17" t="s">
        <v>292</v>
      </c>
      <c r="C174" s="10" t="s">
        <v>31</v>
      </c>
      <c r="D174" s="10" t="s">
        <v>35</v>
      </c>
      <c r="E174" s="10" t="s">
        <v>92</v>
      </c>
      <c r="F174" s="14"/>
      <c r="G174" s="15">
        <f t="shared" si="87"/>
        <v>1831</v>
      </c>
      <c r="H174" s="15">
        <f t="shared" si="87"/>
        <v>0</v>
      </c>
      <c r="I174" s="15">
        <f t="shared" si="87"/>
        <v>1831</v>
      </c>
    </row>
    <row r="175" spans="1:9" x14ac:dyDescent="0.2">
      <c r="A175" s="1"/>
      <c r="B175" s="17" t="s">
        <v>261</v>
      </c>
      <c r="C175" s="10" t="s">
        <v>31</v>
      </c>
      <c r="D175" s="10" t="s">
        <v>35</v>
      </c>
      <c r="E175" s="10" t="s">
        <v>239</v>
      </c>
      <c r="F175" s="14"/>
      <c r="G175" s="15">
        <f>G176</f>
        <v>1831</v>
      </c>
      <c r="H175" s="15">
        <f t="shared" si="87"/>
        <v>0</v>
      </c>
      <c r="I175" s="15">
        <f>I176</f>
        <v>1831</v>
      </c>
    </row>
    <row r="176" spans="1:9" x14ac:dyDescent="0.2">
      <c r="A176" s="1"/>
      <c r="B176" s="17" t="s">
        <v>293</v>
      </c>
      <c r="C176" s="10" t="s">
        <v>31</v>
      </c>
      <c r="D176" s="10" t="s">
        <v>35</v>
      </c>
      <c r="E176" s="10" t="s">
        <v>238</v>
      </c>
      <c r="F176" s="14"/>
      <c r="G176" s="15">
        <f>G177+G181+G183</f>
        <v>1831</v>
      </c>
      <c r="H176" s="15">
        <f t="shared" ref="H176" si="88">H177+H181+H183</f>
        <v>0</v>
      </c>
      <c r="I176" s="15">
        <f>I177+I181+I183</f>
        <v>1831</v>
      </c>
    </row>
    <row r="177" spans="1:9" hidden="1" x14ac:dyDescent="0.2">
      <c r="A177" s="1"/>
      <c r="B177" s="17" t="s">
        <v>65</v>
      </c>
      <c r="C177" s="10" t="s">
        <v>31</v>
      </c>
      <c r="D177" s="10" t="s">
        <v>35</v>
      </c>
      <c r="E177" s="66" t="s">
        <v>237</v>
      </c>
      <c r="F177" s="14"/>
      <c r="G177" s="15">
        <f>G178</f>
        <v>0</v>
      </c>
      <c r="H177" s="15">
        <f t="shared" ref="H177" si="89">H178</f>
        <v>0</v>
      </c>
      <c r="I177" s="15">
        <f>I178</f>
        <v>0</v>
      </c>
    </row>
    <row r="178" spans="1:9" hidden="1" x14ac:dyDescent="0.2">
      <c r="A178" s="1"/>
      <c r="B178" s="18" t="s">
        <v>18</v>
      </c>
      <c r="C178" s="10" t="s">
        <v>31</v>
      </c>
      <c r="D178" s="10" t="s">
        <v>35</v>
      </c>
      <c r="E178" s="66" t="s">
        <v>237</v>
      </c>
      <c r="F178" s="14">
        <v>800</v>
      </c>
      <c r="G178" s="15">
        <f t="shared" si="87"/>
        <v>0</v>
      </c>
      <c r="H178" s="15">
        <f t="shared" si="87"/>
        <v>0</v>
      </c>
      <c r="I178" s="15">
        <f t="shared" si="87"/>
        <v>0</v>
      </c>
    </row>
    <row r="179" spans="1:9" ht="36" hidden="1" x14ac:dyDescent="0.2">
      <c r="A179" s="1"/>
      <c r="B179" s="18" t="s">
        <v>69</v>
      </c>
      <c r="C179" s="10" t="s">
        <v>31</v>
      </c>
      <c r="D179" s="10" t="s">
        <v>35</v>
      </c>
      <c r="E179" s="66" t="s">
        <v>237</v>
      </c>
      <c r="F179" s="14">
        <v>810</v>
      </c>
      <c r="G179" s="15">
        <v>0</v>
      </c>
      <c r="H179" s="15"/>
      <c r="I179" s="15">
        <f>G179+H179</f>
        <v>0</v>
      </c>
    </row>
    <row r="180" spans="1:9" ht="50.25" hidden="1" customHeight="1" x14ac:dyDescent="0.2">
      <c r="A180" s="1"/>
      <c r="B180" s="17" t="s">
        <v>61</v>
      </c>
      <c r="C180" s="10" t="s">
        <v>31</v>
      </c>
      <c r="D180" s="10" t="s">
        <v>35</v>
      </c>
      <c r="E180" s="66" t="s">
        <v>236</v>
      </c>
      <c r="F180" s="14"/>
      <c r="G180" s="15">
        <f>G181</f>
        <v>0</v>
      </c>
      <c r="H180" s="15">
        <f t="shared" ref="H180:H181" si="90">H181</f>
        <v>0</v>
      </c>
      <c r="I180" s="15">
        <f t="shared" ref="I180:I181" si="91">I181</f>
        <v>0</v>
      </c>
    </row>
    <row r="181" spans="1:9" hidden="1" x14ac:dyDescent="0.2">
      <c r="A181" s="1"/>
      <c r="B181" s="17" t="s">
        <v>54</v>
      </c>
      <c r="C181" s="10" t="s">
        <v>31</v>
      </c>
      <c r="D181" s="10" t="s">
        <v>35</v>
      </c>
      <c r="E181" s="66" t="s">
        <v>236</v>
      </c>
      <c r="F181" s="14">
        <v>500</v>
      </c>
      <c r="G181" s="15">
        <f>G182</f>
        <v>0</v>
      </c>
      <c r="H181" s="15">
        <f t="shared" si="90"/>
        <v>0</v>
      </c>
      <c r="I181" s="15">
        <f t="shared" si="91"/>
        <v>0</v>
      </c>
    </row>
    <row r="182" spans="1:9" hidden="1" x14ac:dyDescent="0.2">
      <c r="A182" s="1"/>
      <c r="B182" s="18" t="s">
        <v>55</v>
      </c>
      <c r="C182" s="10" t="s">
        <v>31</v>
      </c>
      <c r="D182" s="10" t="s">
        <v>35</v>
      </c>
      <c r="E182" s="66" t="s">
        <v>236</v>
      </c>
      <c r="F182" s="14">
        <v>540</v>
      </c>
      <c r="G182" s="15">
        <v>0</v>
      </c>
      <c r="H182" s="15"/>
      <c r="I182" s="15">
        <f>G182+H182</f>
        <v>0</v>
      </c>
    </row>
    <row r="183" spans="1:9" x14ac:dyDescent="0.2">
      <c r="A183" s="1"/>
      <c r="B183" s="47" t="s">
        <v>267</v>
      </c>
      <c r="C183" s="38" t="s">
        <v>31</v>
      </c>
      <c r="D183" s="38" t="s">
        <v>35</v>
      </c>
      <c r="E183" s="32" t="s">
        <v>188</v>
      </c>
      <c r="F183" s="39"/>
      <c r="G183" s="40">
        <f>G184</f>
        <v>1831</v>
      </c>
      <c r="H183" s="40">
        <f t="shared" ref="H183:H184" si="92">H184</f>
        <v>0</v>
      </c>
      <c r="I183" s="40">
        <f t="shared" ref="I183:I184" si="93">I184</f>
        <v>1831</v>
      </c>
    </row>
    <row r="184" spans="1:9" ht="24" x14ac:dyDescent="0.2">
      <c r="A184" s="1"/>
      <c r="B184" s="18" t="s">
        <v>68</v>
      </c>
      <c r="C184" s="10" t="s">
        <v>31</v>
      </c>
      <c r="D184" s="10" t="s">
        <v>35</v>
      </c>
      <c r="E184" s="32" t="s">
        <v>188</v>
      </c>
      <c r="F184" s="14">
        <v>200</v>
      </c>
      <c r="G184" s="15">
        <f>G185</f>
        <v>1831</v>
      </c>
      <c r="H184" s="15">
        <f t="shared" si="92"/>
        <v>0</v>
      </c>
      <c r="I184" s="15">
        <f t="shared" si="93"/>
        <v>1831</v>
      </c>
    </row>
    <row r="185" spans="1:9" ht="24" x14ac:dyDescent="0.2">
      <c r="A185" s="1"/>
      <c r="B185" s="30" t="s">
        <v>16</v>
      </c>
      <c r="C185" s="10" t="s">
        <v>31</v>
      </c>
      <c r="D185" s="10" t="s">
        <v>35</v>
      </c>
      <c r="E185" s="32" t="s">
        <v>188</v>
      </c>
      <c r="F185" s="33">
        <v>240</v>
      </c>
      <c r="G185" s="34">
        <f>2031-200</f>
        <v>1831</v>
      </c>
      <c r="H185" s="34"/>
      <c r="I185" s="34">
        <f>G185+H185</f>
        <v>1831</v>
      </c>
    </row>
    <row r="186" spans="1:9" x14ac:dyDescent="0.2">
      <c r="A186" s="1"/>
      <c r="B186" s="20" t="s">
        <v>36</v>
      </c>
      <c r="C186" s="10" t="s">
        <v>31</v>
      </c>
      <c r="D186" s="10" t="s">
        <v>37</v>
      </c>
      <c r="E186" s="10"/>
      <c r="F186" s="14" t="s">
        <v>8</v>
      </c>
      <c r="G186" s="15">
        <f>G187</f>
        <v>24140.7</v>
      </c>
      <c r="H186" s="15">
        <f>H187</f>
        <v>0</v>
      </c>
      <c r="I186" s="15">
        <f t="shared" ref="I186" si="94">I187</f>
        <v>24140.7</v>
      </c>
    </row>
    <row r="187" spans="1:9" ht="36.75" customHeight="1" x14ac:dyDescent="0.2">
      <c r="A187" s="1"/>
      <c r="B187" s="17" t="s">
        <v>292</v>
      </c>
      <c r="C187" s="10" t="s">
        <v>31</v>
      </c>
      <c r="D187" s="10" t="s">
        <v>37</v>
      </c>
      <c r="E187" s="10" t="s">
        <v>92</v>
      </c>
      <c r="F187" s="14" t="s">
        <v>8</v>
      </c>
      <c r="G187" s="15">
        <f t="shared" ref="G187:I218" si="95">G188</f>
        <v>24140.7</v>
      </c>
      <c r="H187" s="15">
        <f t="shared" si="95"/>
        <v>0</v>
      </c>
      <c r="I187" s="15">
        <f t="shared" si="95"/>
        <v>24140.7</v>
      </c>
    </row>
    <row r="188" spans="1:9" x14ac:dyDescent="0.2">
      <c r="A188" s="1"/>
      <c r="B188" s="17" t="s">
        <v>261</v>
      </c>
      <c r="C188" s="10" t="s">
        <v>31</v>
      </c>
      <c r="D188" s="10" t="s">
        <v>37</v>
      </c>
      <c r="E188" s="10" t="s">
        <v>239</v>
      </c>
      <c r="F188" s="14"/>
      <c r="G188" s="15">
        <f>G189</f>
        <v>24140.7</v>
      </c>
      <c r="H188" s="15">
        <f t="shared" si="95"/>
        <v>0</v>
      </c>
      <c r="I188" s="15">
        <f>I189</f>
        <v>24140.7</v>
      </c>
    </row>
    <row r="189" spans="1:9" x14ac:dyDescent="0.2">
      <c r="A189" s="1"/>
      <c r="B189" s="17" t="s">
        <v>294</v>
      </c>
      <c r="C189" s="10" t="s">
        <v>31</v>
      </c>
      <c r="D189" s="10" t="s">
        <v>37</v>
      </c>
      <c r="E189" s="10" t="s">
        <v>240</v>
      </c>
      <c r="F189" s="14"/>
      <c r="G189" s="15">
        <f>G190+G193+G196+G199+G202+G205+G208+G211+G217</f>
        <v>24140.7</v>
      </c>
      <c r="H189" s="15">
        <f t="shared" ref="H189:I189" si="96">H190+H193+H196+H199+H202+H205+H208+H211+H217</f>
        <v>0</v>
      </c>
      <c r="I189" s="15">
        <f t="shared" si="96"/>
        <v>24140.7</v>
      </c>
    </row>
    <row r="190" spans="1:9" ht="36" hidden="1" x14ac:dyDescent="0.2">
      <c r="A190" s="1"/>
      <c r="B190" s="18" t="s">
        <v>168</v>
      </c>
      <c r="C190" s="10" t="s">
        <v>31</v>
      </c>
      <c r="D190" s="10" t="s">
        <v>37</v>
      </c>
      <c r="E190" s="10" t="s">
        <v>189</v>
      </c>
      <c r="F190" s="39"/>
      <c r="G190" s="15">
        <f t="shared" ref="G190:I191" si="97">G191</f>
        <v>0</v>
      </c>
      <c r="H190" s="15">
        <f t="shared" si="97"/>
        <v>0</v>
      </c>
      <c r="I190" s="15">
        <f t="shared" si="97"/>
        <v>0</v>
      </c>
    </row>
    <row r="191" spans="1:9" ht="24" hidden="1" x14ac:dyDescent="0.2">
      <c r="A191" s="1"/>
      <c r="B191" s="18" t="s">
        <v>68</v>
      </c>
      <c r="C191" s="10" t="s">
        <v>31</v>
      </c>
      <c r="D191" s="10" t="s">
        <v>37</v>
      </c>
      <c r="E191" s="10" t="s">
        <v>189</v>
      </c>
      <c r="F191" s="39">
        <v>200</v>
      </c>
      <c r="G191" s="15">
        <f>G192</f>
        <v>0</v>
      </c>
      <c r="H191" s="15">
        <f t="shared" si="97"/>
        <v>0</v>
      </c>
      <c r="I191" s="15">
        <f t="shared" si="97"/>
        <v>0</v>
      </c>
    </row>
    <row r="192" spans="1:9" ht="24" hidden="1" x14ac:dyDescent="0.2">
      <c r="A192" s="1"/>
      <c r="B192" s="18" t="s">
        <v>16</v>
      </c>
      <c r="C192" s="10" t="s">
        <v>31</v>
      </c>
      <c r="D192" s="10" t="s">
        <v>37</v>
      </c>
      <c r="E192" s="10" t="s">
        <v>189</v>
      </c>
      <c r="F192" s="39">
        <v>240</v>
      </c>
      <c r="G192" s="40">
        <v>0</v>
      </c>
      <c r="H192" s="40"/>
      <c r="I192" s="15">
        <f>G192+H192</f>
        <v>0</v>
      </c>
    </row>
    <row r="193" spans="1:9" ht="36" hidden="1" x14ac:dyDescent="0.2">
      <c r="A193" s="1"/>
      <c r="B193" s="18" t="s">
        <v>169</v>
      </c>
      <c r="C193" s="10" t="s">
        <v>31</v>
      </c>
      <c r="D193" s="10" t="s">
        <v>37</v>
      </c>
      <c r="E193" s="10" t="s">
        <v>190</v>
      </c>
      <c r="F193" s="39"/>
      <c r="G193" s="15">
        <f t="shared" ref="G193:I194" si="98">G194</f>
        <v>0</v>
      </c>
      <c r="H193" s="15">
        <f t="shared" si="98"/>
        <v>0</v>
      </c>
      <c r="I193" s="15">
        <f t="shared" si="98"/>
        <v>0</v>
      </c>
    </row>
    <row r="194" spans="1:9" ht="24" hidden="1" x14ac:dyDescent="0.2">
      <c r="A194" s="1"/>
      <c r="B194" s="18" t="s">
        <v>68</v>
      </c>
      <c r="C194" s="10" t="s">
        <v>31</v>
      </c>
      <c r="D194" s="10" t="s">
        <v>37</v>
      </c>
      <c r="E194" s="10" t="s">
        <v>190</v>
      </c>
      <c r="F194" s="39">
        <v>200</v>
      </c>
      <c r="G194" s="15">
        <f>G195</f>
        <v>0</v>
      </c>
      <c r="H194" s="15">
        <f t="shared" si="98"/>
        <v>0</v>
      </c>
      <c r="I194" s="15">
        <f t="shared" si="98"/>
        <v>0</v>
      </c>
    </row>
    <row r="195" spans="1:9" ht="24" hidden="1" x14ac:dyDescent="0.2">
      <c r="A195" s="1"/>
      <c r="B195" s="18" t="s">
        <v>16</v>
      </c>
      <c r="C195" s="10" t="s">
        <v>31</v>
      </c>
      <c r="D195" s="10" t="s">
        <v>37</v>
      </c>
      <c r="E195" s="10" t="s">
        <v>190</v>
      </c>
      <c r="F195" s="39">
        <v>240</v>
      </c>
      <c r="G195" s="40">
        <v>0</v>
      </c>
      <c r="H195" s="40"/>
      <c r="I195" s="15">
        <f>G195+H195</f>
        <v>0</v>
      </c>
    </row>
    <row r="196" spans="1:9" ht="36" hidden="1" x14ac:dyDescent="0.2">
      <c r="A196" s="1"/>
      <c r="B196" s="18" t="s">
        <v>328</v>
      </c>
      <c r="C196" s="38" t="s">
        <v>31</v>
      </c>
      <c r="D196" s="38" t="s">
        <v>37</v>
      </c>
      <c r="E196" s="10" t="s">
        <v>215</v>
      </c>
      <c r="F196" s="14"/>
      <c r="G196" s="15">
        <f>G197</f>
        <v>0</v>
      </c>
      <c r="H196" s="15">
        <f t="shared" ref="H196:H197" si="99">H197</f>
        <v>0</v>
      </c>
      <c r="I196" s="15">
        <f t="shared" ref="I196:I197" si="100">I197</f>
        <v>0</v>
      </c>
    </row>
    <row r="197" spans="1:9" ht="24" hidden="1" x14ac:dyDescent="0.2">
      <c r="A197" s="1"/>
      <c r="B197" s="18" t="s">
        <v>68</v>
      </c>
      <c r="C197" s="38" t="s">
        <v>31</v>
      </c>
      <c r="D197" s="38" t="s">
        <v>37</v>
      </c>
      <c r="E197" s="10" t="s">
        <v>215</v>
      </c>
      <c r="F197" s="14">
        <v>200</v>
      </c>
      <c r="G197" s="15">
        <f>G198</f>
        <v>0</v>
      </c>
      <c r="H197" s="15">
        <f t="shared" si="99"/>
        <v>0</v>
      </c>
      <c r="I197" s="15">
        <f t="shared" si="100"/>
        <v>0</v>
      </c>
    </row>
    <row r="198" spans="1:9" ht="24" hidden="1" x14ac:dyDescent="0.2">
      <c r="A198" s="1"/>
      <c r="B198" s="18" t="s">
        <v>16</v>
      </c>
      <c r="C198" s="38" t="s">
        <v>31</v>
      </c>
      <c r="D198" s="38" t="s">
        <v>37</v>
      </c>
      <c r="E198" s="10" t="s">
        <v>215</v>
      </c>
      <c r="F198" s="14">
        <v>240</v>
      </c>
      <c r="G198" s="15">
        <v>0</v>
      </c>
      <c r="H198" s="15"/>
      <c r="I198" s="15">
        <f>G198+H198</f>
        <v>0</v>
      </c>
    </row>
    <row r="199" spans="1:9" ht="48" hidden="1" x14ac:dyDescent="0.2">
      <c r="A199" s="1"/>
      <c r="B199" s="18" t="s">
        <v>329</v>
      </c>
      <c r="C199" s="38" t="s">
        <v>31</v>
      </c>
      <c r="D199" s="38" t="s">
        <v>37</v>
      </c>
      <c r="E199" s="10" t="s">
        <v>216</v>
      </c>
      <c r="F199" s="14"/>
      <c r="G199" s="15">
        <f>G200</f>
        <v>0</v>
      </c>
      <c r="H199" s="15">
        <f t="shared" ref="H199:H200" si="101">H200</f>
        <v>0</v>
      </c>
      <c r="I199" s="15">
        <f t="shared" ref="I199:I200" si="102">I200</f>
        <v>0</v>
      </c>
    </row>
    <row r="200" spans="1:9" ht="24" hidden="1" x14ac:dyDescent="0.2">
      <c r="A200" s="1"/>
      <c r="B200" s="18" t="s">
        <v>68</v>
      </c>
      <c r="C200" s="38" t="s">
        <v>31</v>
      </c>
      <c r="D200" s="38" t="s">
        <v>37</v>
      </c>
      <c r="E200" s="10" t="s">
        <v>216</v>
      </c>
      <c r="F200" s="14">
        <v>200</v>
      </c>
      <c r="G200" s="15">
        <f>G201</f>
        <v>0</v>
      </c>
      <c r="H200" s="15">
        <f t="shared" si="101"/>
        <v>0</v>
      </c>
      <c r="I200" s="15">
        <f t="shared" si="102"/>
        <v>0</v>
      </c>
    </row>
    <row r="201" spans="1:9" ht="24" hidden="1" x14ac:dyDescent="0.2">
      <c r="A201" s="1"/>
      <c r="B201" s="18" t="s">
        <v>16</v>
      </c>
      <c r="C201" s="38" t="s">
        <v>31</v>
      </c>
      <c r="D201" s="38" t="s">
        <v>37</v>
      </c>
      <c r="E201" s="10" t="s">
        <v>216</v>
      </c>
      <c r="F201" s="14">
        <v>240</v>
      </c>
      <c r="G201" s="15">
        <v>0</v>
      </c>
      <c r="H201" s="15"/>
      <c r="I201" s="15">
        <f>G201+H201</f>
        <v>0</v>
      </c>
    </row>
    <row r="202" spans="1:9" ht="36" hidden="1" x14ac:dyDescent="0.2">
      <c r="A202" s="1"/>
      <c r="B202" s="18" t="s">
        <v>328</v>
      </c>
      <c r="C202" s="38" t="s">
        <v>31</v>
      </c>
      <c r="D202" s="38" t="s">
        <v>37</v>
      </c>
      <c r="E202" s="10" t="s">
        <v>330</v>
      </c>
      <c r="F202" s="14"/>
      <c r="G202" s="15">
        <f>G203</f>
        <v>0</v>
      </c>
      <c r="H202" s="15">
        <f t="shared" ref="H202:I203" si="103">H203</f>
        <v>0</v>
      </c>
      <c r="I202" s="15">
        <f t="shared" si="103"/>
        <v>0</v>
      </c>
    </row>
    <row r="203" spans="1:9" ht="24" hidden="1" x14ac:dyDescent="0.2">
      <c r="A203" s="1"/>
      <c r="B203" s="18" t="s">
        <v>68</v>
      </c>
      <c r="C203" s="38" t="s">
        <v>31</v>
      </c>
      <c r="D203" s="38" t="s">
        <v>37</v>
      </c>
      <c r="E203" s="10" t="s">
        <v>330</v>
      </c>
      <c r="F203" s="14">
        <v>200</v>
      </c>
      <c r="G203" s="15">
        <f>G204</f>
        <v>0</v>
      </c>
      <c r="H203" s="15">
        <f t="shared" si="103"/>
        <v>0</v>
      </c>
      <c r="I203" s="15">
        <f t="shared" si="103"/>
        <v>0</v>
      </c>
    </row>
    <row r="204" spans="1:9" ht="24" hidden="1" x14ac:dyDescent="0.2">
      <c r="A204" s="1"/>
      <c r="B204" s="18" t="s">
        <v>16</v>
      </c>
      <c r="C204" s="38" t="s">
        <v>31</v>
      </c>
      <c r="D204" s="38" t="s">
        <v>37</v>
      </c>
      <c r="E204" s="10" t="s">
        <v>330</v>
      </c>
      <c r="F204" s="14">
        <v>240</v>
      </c>
      <c r="G204" s="15"/>
      <c r="H204" s="15"/>
      <c r="I204" s="15">
        <f>G204+H204</f>
        <v>0</v>
      </c>
    </row>
    <row r="205" spans="1:9" ht="48" hidden="1" x14ac:dyDescent="0.2">
      <c r="A205" s="1"/>
      <c r="B205" s="18" t="s">
        <v>329</v>
      </c>
      <c r="C205" s="38" t="s">
        <v>31</v>
      </c>
      <c r="D205" s="38" t="s">
        <v>37</v>
      </c>
      <c r="E205" s="10" t="s">
        <v>331</v>
      </c>
      <c r="F205" s="14"/>
      <c r="G205" s="15">
        <f>G206</f>
        <v>0</v>
      </c>
      <c r="H205" s="15">
        <f t="shared" ref="H205:I206" si="104">H206</f>
        <v>0</v>
      </c>
      <c r="I205" s="15">
        <f t="shared" si="104"/>
        <v>0</v>
      </c>
    </row>
    <row r="206" spans="1:9" ht="24" hidden="1" x14ac:dyDescent="0.2">
      <c r="A206" s="1"/>
      <c r="B206" s="18" t="s">
        <v>68</v>
      </c>
      <c r="C206" s="38" t="s">
        <v>31</v>
      </c>
      <c r="D206" s="38" t="s">
        <v>37</v>
      </c>
      <c r="E206" s="10" t="s">
        <v>331</v>
      </c>
      <c r="F206" s="14">
        <v>200</v>
      </c>
      <c r="G206" s="15">
        <f>G207</f>
        <v>0</v>
      </c>
      <c r="H206" s="15">
        <f t="shared" si="104"/>
        <v>0</v>
      </c>
      <c r="I206" s="15">
        <f t="shared" si="104"/>
        <v>0</v>
      </c>
    </row>
    <row r="207" spans="1:9" ht="24" hidden="1" x14ac:dyDescent="0.2">
      <c r="A207" s="1"/>
      <c r="B207" s="18" t="s">
        <v>16</v>
      </c>
      <c r="C207" s="38" t="s">
        <v>31</v>
      </c>
      <c r="D207" s="38" t="s">
        <v>37</v>
      </c>
      <c r="E207" s="10" t="s">
        <v>331</v>
      </c>
      <c r="F207" s="14">
        <v>240</v>
      </c>
      <c r="G207" s="15"/>
      <c r="H207" s="15"/>
      <c r="I207" s="15">
        <f>G207+H207</f>
        <v>0</v>
      </c>
    </row>
    <row r="208" spans="1:9" s="2" customFormat="1" ht="24" hidden="1" x14ac:dyDescent="0.2">
      <c r="B208" s="45" t="s">
        <v>160</v>
      </c>
      <c r="C208" s="38" t="s">
        <v>31</v>
      </c>
      <c r="D208" s="10" t="s">
        <v>37</v>
      </c>
      <c r="E208" s="67" t="s">
        <v>161</v>
      </c>
      <c r="F208" s="39"/>
      <c r="G208" s="40">
        <f>G209</f>
        <v>0</v>
      </c>
      <c r="H208" s="40">
        <f t="shared" ref="H208" si="105">H209</f>
        <v>0</v>
      </c>
      <c r="I208" s="40">
        <f>I209</f>
        <v>0</v>
      </c>
    </row>
    <row r="209" spans="1:9" s="2" customFormat="1" ht="24" hidden="1" x14ac:dyDescent="0.2">
      <c r="B209" s="18" t="s">
        <v>68</v>
      </c>
      <c r="C209" s="38" t="s">
        <v>31</v>
      </c>
      <c r="D209" s="10" t="s">
        <v>37</v>
      </c>
      <c r="E209" s="67" t="s">
        <v>161</v>
      </c>
      <c r="F209" s="14">
        <v>200</v>
      </c>
      <c r="G209" s="15">
        <f t="shared" ref="G209:I209" si="106">G210</f>
        <v>0</v>
      </c>
      <c r="H209" s="15">
        <f t="shared" si="106"/>
        <v>0</v>
      </c>
      <c r="I209" s="15">
        <f t="shared" si="106"/>
        <v>0</v>
      </c>
    </row>
    <row r="210" spans="1:9" s="2" customFormat="1" ht="24" hidden="1" x14ac:dyDescent="0.2">
      <c r="B210" s="18" t="s">
        <v>16</v>
      </c>
      <c r="C210" s="38" t="s">
        <v>31</v>
      </c>
      <c r="D210" s="10" t="s">
        <v>37</v>
      </c>
      <c r="E210" s="67" t="s">
        <v>161</v>
      </c>
      <c r="F210" s="14">
        <v>240</v>
      </c>
      <c r="G210" s="15">
        <v>0</v>
      </c>
      <c r="H210" s="15"/>
      <c r="I210" s="15">
        <f>G210+H210</f>
        <v>0</v>
      </c>
    </row>
    <row r="211" spans="1:9" s="2" customFormat="1" ht="24" hidden="1" x14ac:dyDescent="0.2">
      <c r="B211" s="17" t="s">
        <v>160</v>
      </c>
      <c r="C211" s="38" t="s">
        <v>31</v>
      </c>
      <c r="D211" s="10" t="s">
        <v>37</v>
      </c>
      <c r="E211" s="66" t="s">
        <v>162</v>
      </c>
      <c r="F211" s="14"/>
      <c r="G211" s="15">
        <f t="shared" ref="G211:I212" si="107">G212</f>
        <v>0</v>
      </c>
      <c r="H211" s="15">
        <f t="shared" si="107"/>
        <v>0</v>
      </c>
      <c r="I211" s="15">
        <f t="shared" si="107"/>
        <v>0</v>
      </c>
    </row>
    <row r="212" spans="1:9" s="2" customFormat="1" ht="24" hidden="1" x14ac:dyDescent="0.2">
      <c r="B212" s="18" t="s">
        <v>68</v>
      </c>
      <c r="C212" s="38" t="s">
        <v>31</v>
      </c>
      <c r="D212" s="10" t="s">
        <v>37</v>
      </c>
      <c r="E212" s="66" t="s">
        <v>162</v>
      </c>
      <c r="F212" s="14">
        <v>200</v>
      </c>
      <c r="G212" s="15">
        <f t="shared" si="107"/>
        <v>0</v>
      </c>
      <c r="H212" s="15">
        <f t="shared" si="107"/>
        <v>0</v>
      </c>
      <c r="I212" s="15">
        <f t="shared" si="107"/>
        <v>0</v>
      </c>
    </row>
    <row r="213" spans="1:9" s="2" customFormat="1" ht="24" hidden="1" x14ac:dyDescent="0.2">
      <c r="B213" s="18" t="s">
        <v>16</v>
      </c>
      <c r="C213" s="38" t="s">
        <v>31</v>
      </c>
      <c r="D213" s="10" t="s">
        <v>37</v>
      </c>
      <c r="E213" s="66" t="s">
        <v>162</v>
      </c>
      <c r="F213" s="14">
        <v>240</v>
      </c>
      <c r="G213" s="15">
        <v>0</v>
      </c>
      <c r="H213" s="15"/>
      <c r="I213" s="15">
        <f>G213+H213</f>
        <v>0</v>
      </c>
    </row>
    <row r="214" spans="1:9" ht="24" hidden="1" x14ac:dyDescent="0.2">
      <c r="A214" s="1"/>
      <c r="B214" s="17" t="s">
        <v>62</v>
      </c>
      <c r="C214" s="38" t="s">
        <v>31</v>
      </c>
      <c r="D214" s="38" t="s">
        <v>37</v>
      </c>
      <c r="E214" s="66" t="s">
        <v>241</v>
      </c>
      <c r="F214" s="14"/>
      <c r="G214" s="15">
        <f>G215</f>
        <v>0</v>
      </c>
      <c r="H214" s="15">
        <f t="shared" ref="H214" si="108">H215</f>
        <v>0</v>
      </c>
      <c r="I214" s="15">
        <f>I215</f>
        <v>0</v>
      </c>
    </row>
    <row r="215" spans="1:9" ht="24" hidden="1" x14ac:dyDescent="0.2">
      <c r="A215" s="1"/>
      <c r="B215" s="18" t="s">
        <v>68</v>
      </c>
      <c r="C215" s="38" t="s">
        <v>31</v>
      </c>
      <c r="D215" s="38" t="s">
        <v>37</v>
      </c>
      <c r="E215" s="66" t="s">
        <v>242</v>
      </c>
      <c r="F215" s="14">
        <v>200</v>
      </c>
      <c r="G215" s="15">
        <f t="shared" ref="G215:I215" si="109">G216</f>
        <v>0</v>
      </c>
      <c r="H215" s="15">
        <f t="shared" si="109"/>
        <v>0</v>
      </c>
      <c r="I215" s="15">
        <f t="shared" si="109"/>
        <v>0</v>
      </c>
    </row>
    <row r="216" spans="1:9" ht="24" hidden="1" x14ac:dyDescent="0.2">
      <c r="A216" s="48"/>
      <c r="B216" s="18" t="s">
        <v>16</v>
      </c>
      <c r="C216" s="38" t="s">
        <v>31</v>
      </c>
      <c r="D216" s="38" t="s">
        <v>37</v>
      </c>
      <c r="E216" s="66" t="s">
        <v>136</v>
      </c>
      <c r="F216" s="14">
        <v>240</v>
      </c>
      <c r="G216" s="15">
        <v>0</v>
      </c>
      <c r="H216" s="15"/>
      <c r="I216" s="15">
        <f>G216+H216</f>
        <v>0</v>
      </c>
    </row>
    <row r="217" spans="1:9" x14ac:dyDescent="0.2">
      <c r="A217" s="1"/>
      <c r="B217" s="18" t="s">
        <v>267</v>
      </c>
      <c r="C217" s="10" t="s">
        <v>31</v>
      </c>
      <c r="D217" s="10" t="s">
        <v>37</v>
      </c>
      <c r="E217" s="10" t="s">
        <v>191</v>
      </c>
      <c r="F217" s="14"/>
      <c r="G217" s="15">
        <f>G218</f>
        <v>24140.7</v>
      </c>
      <c r="H217" s="15">
        <f t="shared" si="95"/>
        <v>0</v>
      </c>
      <c r="I217" s="15">
        <f t="shared" ref="I217:I218" si="110">I218</f>
        <v>24140.7</v>
      </c>
    </row>
    <row r="218" spans="1:9" s="2" customFormat="1" ht="24" x14ac:dyDescent="0.2">
      <c r="A218" s="1"/>
      <c r="B218" s="18" t="s">
        <v>68</v>
      </c>
      <c r="C218" s="10" t="s">
        <v>31</v>
      </c>
      <c r="D218" s="10" t="s">
        <v>37</v>
      </c>
      <c r="E218" s="10" t="s">
        <v>191</v>
      </c>
      <c r="F218" s="14">
        <v>200</v>
      </c>
      <c r="G218" s="15">
        <f>G219</f>
        <v>24140.7</v>
      </c>
      <c r="H218" s="15">
        <f t="shared" si="95"/>
        <v>0</v>
      </c>
      <c r="I218" s="15">
        <f t="shared" si="110"/>
        <v>24140.7</v>
      </c>
    </row>
    <row r="219" spans="1:9" s="2" customFormat="1" ht="24" x14ac:dyDescent="0.2">
      <c r="A219" s="1"/>
      <c r="B219" s="18" t="s">
        <v>16</v>
      </c>
      <c r="C219" s="10" t="s">
        <v>31</v>
      </c>
      <c r="D219" s="10" t="s">
        <v>37</v>
      </c>
      <c r="E219" s="10" t="s">
        <v>191</v>
      </c>
      <c r="F219" s="14">
        <v>240</v>
      </c>
      <c r="G219" s="15">
        <f>21945+2195.7</f>
        <v>24140.7</v>
      </c>
      <c r="H219" s="15"/>
      <c r="I219" s="15">
        <f>G219+H219</f>
        <v>24140.7</v>
      </c>
    </row>
    <row r="220" spans="1:9" s="2" customFormat="1" x14ac:dyDescent="0.2">
      <c r="A220" s="1"/>
      <c r="B220" s="20" t="s">
        <v>38</v>
      </c>
      <c r="C220" s="10" t="s">
        <v>31</v>
      </c>
      <c r="D220" s="10" t="s">
        <v>39</v>
      </c>
      <c r="E220" s="10"/>
      <c r="F220" s="14" t="s">
        <v>8</v>
      </c>
      <c r="G220" s="15">
        <f t="shared" ref="G220:I225" si="111">G221</f>
        <v>1166.2</v>
      </c>
      <c r="H220" s="15">
        <f t="shared" si="111"/>
        <v>-5.6</v>
      </c>
      <c r="I220" s="15">
        <f t="shared" si="111"/>
        <v>1160.6000000000001</v>
      </c>
    </row>
    <row r="221" spans="1:9" ht="24" x14ac:dyDescent="0.2">
      <c r="A221" s="1"/>
      <c r="B221" s="18" t="s">
        <v>295</v>
      </c>
      <c r="C221" s="10" t="s">
        <v>31</v>
      </c>
      <c r="D221" s="10" t="s">
        <v>39</v>
      </c>
      <c r="E221" s="10" t="s">
        <v>93</v>
      </c>
      <c r="F221" s="14" t="s">
        <v>8</v>
      </c>
      <c r="G221" s="15">
        <f t="shared" si="111"/>
        <v>1166.2</v>
      </c>
      <c r="H221" s="15">
        <f t="shared" si="111"/>
        <v>-5.6</v>
      </c>
      <c r="I221" s="15">
        <f t="shared" si="111"/>
        <v>1160.6000000000001</v>
      </c>
    </row>
    <row r="222" spans="1:9" x14ac:dyDescent="0.2">
      <c r="A222" s="1"/>
      <c r="B222" s="17" t="s">
        <v>261</v>
      </c>
      <c r="C222" s="10" t="s">
        <v>31</v>
      </c>
      <c r="D222" s="10" t="s">
        <v>39</v>
      </c>
      <c r="E222" s="10" t="s">
        <v>243</v>
      </c>
      <c r="F222" s="19"/>
      <c r="G222" s="15">
        <f>G223</f>
        <v>1166.2</v>
      </c>
      <c r="H222" s="15">
        <f>H224</f>
        <v>-5.6</v>
      </c>
      <c r="I222" s="15">
        <f>I224</f>
        <v>1160.6000000000001</v>
      </c>
    </row>
    <row r="223" spans="1:9" ht="24" x14ac:dyDescent="0.2">
      <c r="A223" s="1"/>
      <c r="B223" s="17" t="s">
        <v>308</v>
      </c>
      <c r="C223" s="10" t="s">
        <v>31</v>
      </c>
      <c r="D223" s="10" t="s">
        <v>39</v>
      </c>
      <c r="E223" s="10" t="s">
        <v>307</v>
      </c>
      <c r="F223" s="19"/>
      <c r="G223" s="15">
        <f>G224</f>
        <v>1166.2</v>
      </c>
      <c r="H223" s="15"/>
      <c r="I223" s="15"/>
    </row>
    <row r="224" spans="1:9" x14ac:dyDescent="0.2">
      <c r="A224" s="1"/>
      <c r="B224" s="17" t="s">
        <v>296</v>
      </c>
      <c r="C224" s="10" t="s">
        <v>31</v>
      </c>
      <c r="D224" s="10" t="s">
        <v>39</v>
      </c>
      <c r="E224" s="10" t="s">
        <v>192</v>
      </c>
      <c r="F224" s="19"/>
      <c r="G224" s="15">
        <f>G225</f>
        <v>1166.2</v>
      </c>
      <c r="H224" s="15">
        <f t="shared" si="111"/>
        <v>-5.6</v>
      </c>
      <c r="I224" s="15">
        <f t="shared" ref="I224:I225" si="112">I225</f>
        <v>1160.6000000000001</v>
      </c>
    </row>
    <row r="225" spans="1:9" ht="24" x14ac:dyDescent="0.2">
      <c r="A225" s="1"/>
      <c r="B225" s="18" t="s">
        <v>68</v>
      </c>
      <c r="C225" s="10" t="s">
        <v>31</v>
      </c>
      <c r="D225" s="10" t="s">
        <v>39</v>
      </c>
      <c r="E225" s="10" t="s">
        <v>192</v>
      </c>
      <c r="F225" s="14" t="s">
        <v>15</v>
      </c>
      <c r="G225" s="15">
        <f>G226</f>
        <v>1166.2</v>
      </c>
      <c r="H225" s="15">
        <f t="shared" si="111"/>
        <v>-5.6</v>
      </c>
      <c r="I225" s="15">
        <f t="shared" si="112"/>
        <v>1160.6000000000001</v>
      </c>
    </row>
    <row r="226" spans="1:9" ht="24" x14ac:dyDescent="0.2">
      <c r="A226" s="1"/>
      <c r="B226" s="18" t="s">
        <v>16</v>
      </c>
      <c r="C226" s="10" t="s">
        <v>31</v>
      </c>
      <c r="D226" s="10" t="s">
        <v>39</v>
      </c>
      <c r="E226" s="10" t="s">
        <v>192</v>
      </c>
      <c r="F226" s="14" t="s">
        <v>17</v>
      </c>
      <c r="G226" s="15">
        <f>1166.2</f>
        <v>1166.2</v>
      </c>
      <c r="H226" s="15">
        <v>-5.6</v>
      </c>
      <c r="I226" s="15">
        <f>G226+H226</f>
        <v>1160.6000000000001</v>
      </c>
    </row>
    <row r="227" spans="1:9" hidden="1" x14ac:dyDescent="0.2">
      <c r="A227" s="1"/>
      <c r="B227" s="18" t="s">
        <v>111</v>
      </c>
      <c r="C227" s="10" t="s">
        <v>31</v>
      </c>
      <c r="D227" s="10" t="s">
        <v>110</v>
      </c>
      <c r="E227" s="10"/>
      <c r="F227" s="14"/>
      <c r="G227" s="15">
        <f>G228</f>
        <v>0</v>
      </c>
      <c r="H227" s="15">
        <f t="shared" ref="H227:H228" si="113">H228</f>
        <v>0</v>
      </c>
      <c r="I227" s="15">
        <f t="shared" ref="I227:I228" si="114">I228</f>
        <v>0</v>
      </c>
    </row>
    <row r="228" spans="1:9" ht="24" hidden="1" x14ac:dyDescent="0.2">
      <c r="A228" s="1"/>
      <c r="B228" s="17" t="s">
        <v>76</v>
      </c>
      <c r="C228" s="10" t="s">
        <v>31</v>
      </c>
      <c r="D228" s="10" t="s">
        <v>110</v>
      </c>
      <c r="E228" s="66" t="s">
        <v>81</v>
      </c>
      <c r="F228" s="14"/>
      <c r="G228" s="15">
        <f>G229</f>
        <v>0</v>
      </c>
      <c r="H228" s="15">
        <f t="shared" si="113"/>
        <v>0</v>
      </c>
      <c r="I228" s="15">
        <f t="shared" si="114"/>
        <v>0</v>
      </c>
    </row>
    <row r="229" spans="1:9" ht="36" hidden="1" x14ac:dyDescent="0.2">
      <c r="A229" s="1"/>
      <c r="B229" s="17" t="s">
        <v>70</v>
      </c>
      <c r="C229" s="10" t="s">
        <v>31</v>
      </c>
      <c r="D229" s="10" t="s">
        <v>110</v>
      </c>
      <c r="E229" s="66" t="s">
        <v>82</v>
      </c>
      <c r="F229" s="14"/>
      <c r="G229" s="15">
        <f>G230+G233+G236+G241</f>
        <v>0</v>
      </c>
      <c r="H229" s="15">
        <f t="shared" ref="H229" si="115">H230+H233</f>
        <v>0</v>
      </c>
      <c r="I229" s="15">
        <f>I230+I233</f>
        <v>0</v>
      </c>
    </row>
    <row r="230" spans="1:9" ht="48" hidden="1" x14ac:dyDescent="0.2">
      <c r="A230" s="1"/>
      <c r="B230" s="17" t="s">
        <v>83</v>
      </c>
      <c r="C230" s="10" t="s">
        <v>31</v>
      </c>
      <c r="D230" s="10" t="s">
        <v>110</v>
      </c>
      <c r="E230" s="66" t="s">
        <v>85</v>
      </c>
      <c r="F230" s="14"/>
      <c r="G230" s="15">
        <f>G231</f>
        <v>0</v>
      </c>
      <c r="H230" s="15">
        <f t="shared" ref="H230:H231" si="116">H231</f>
        <v>0</v>
      </c>
      <c r="I230" s="15">
        <f t="shared" ref="I230:I231" si="117">I231</f>
        <v>0</v>
      </c>
    </row>
    <row r="231" spans="1:9" hidden="1" x14ac:dyDescent="0.2">
      <c r="A231" s="1"/>
      <c r="B231" s="18" t="s">
        <v>54</v>
      </c>
      <c r="C231" s="10" t="s">
        <v>31</v>
      </c>
      <c r="D231" s="10" t="s">
        <v>110</v>
      </c>
      <c r="E231" s="66" t="s">
        <v>85</v>
      </c>
      <c r="F231" s="14">
        <v>500</v>
      </c>
      <c r="G231" s="15">
        <f>G232</f>
        <v>0</v>
      </c>
      <c r="H231" s="15">
        <f t="shared" si="116"/>
        <v>0</v>
      </c>
      <c r="I231" s="15">
        <f t="shared" si="117"/>
        <v>0</v>
      </c>
    </row>
    <row r="232" spans="1:9" hidden="1" x14ac:dyDescent="0.2">
      <c r="A232" s="1"/>
      <c r="B232" s="18" t="s">
        <v>55</v>
      </c>
      <c r="C232" s="10" t="s">
        <v>31</v>
      </c>
      <c r="D232" s="10" t="s">
        <v>110</v>
      </c>
      <c r="E232" s="66" t="s">
        <v>85</v>
      </c>
      <c r="F232" s="14">
        <v>540</v>
      </c>
      <c r="G232" s="15">
        <v>0</v>
      </c>
      <c r="H232" s="15"/>
      <c r="I232" s="15">
        <v>0</v>
      </c>
    </row>
    <row r="233" spans="1:9" ht="60" hidden="1" x14ac:dyDescent="0.2">
      <c r="A233" s="1"/>
      <c r="B233" s="17" t="s">
        <v>86</v>
      </c>
      <c r="C233" s="10" t="s">
        <v>31</v>
      </c>
      <c r="D233" s="10" t="s">
        <v>110</v>
      </c>
      <c r="E233" s="66" t="s">
        <v>84</v>
      </c>
      <c r="F233" s="14"/>
      <c r="G233" s="15">
        <f>G234</f>
        <v>0</v>
      </c>
      <c r="H233" s="15">
        <f t="shared" ref="H233:H234" si="118">H234</f>
        <v>0</v>
      </c>
      <c r="I233" s="15">
        <f t="shared" ref="I233:I234" si="119">I234</f>
        <v>0</v>
      </c>
    </row>
    <row r="234" spans="1:9" hidden="1" x14ac:dyDescent="0.2">
      <c r="A234" s="1"/>
      <c r="B234" s="18" t="s">
        <v>54</v>
      </c>
      <c r="C234" s="10" t="s">
        <v>31</v>
      </c>
      <c r="D234" s="10" t="s">
        <v>110</v>
      </c>
      <c r="E234" s="66" t="s">
        <v>84</v>
      </c>
      <c r="F234" s="14">
        <v>500</v>
      </c>
      <c r="G234" s="15">
        <f>G235</f>
        <v>0</v>
      </c>
      <c r="H234" s="15">
        <f t="shared" si="118"/>
        <v>0</v>
      </c>
      <c r="I234" s="15">
        <f t="shared" si="119"/>
        <v>0</v>
      </c>
    </row>
    <row r="235" spans="1:9" hidden="1" x14ac:dyDescent="0.2">
      <c r="A235" s="1"/>
      <c r="B235" s="18" t="s">
        <v>55</v>
      </c>
      <c r="C235" s="10" t="s">
        <v>31</v>
      </c>
      <c r="D235" s="10" t="s">
        <v>110</v>
      </c>
      <c r="E235" s="66" t="s">
        <v>84</v>
      </c>
      <c r="F235" s="14">
        <v>540</v>
      </c>
      <c r="G235" s="15">
        <v>0</v>
      </c>
      <c r="H235" s="15"/>
      <c r="I235" s="15">
        <v>0</v>
      </c>
    </row>
    <row r="236" spans="1:9" ht="36" hidden="1" x14ac:dyDescent="0.2">
      <c r="A236" s="1"/>
      <c r="B236" s="17" t="s">
        <v>147</v>
      </c>
      <c r="C236" s="10" t="s">
        <v>31</v>
      </c>
      <c r="D236" s="10" t="s">
        <v>110</v>
      </c>
      <c r="E236" s="66" t="s">
        <v>145</v>
      </c>
      <c r="F236" s="14"/>
      <c r="G236" s="15">
        <f>G237+G239</f>
        <v>0</v>
      </c>
      <c r="H236" s="15">
        <f>H239</f>
        <v>0</v>
      </c>
      <c r="I236" s="15">
        <f>I239</f>
        <v>0</v>
      </c>
    </row>
    <row r="237" spans="1:9" ht="24" hidden="1" x14ac:dyDescent="0.2">
      <c r="A237" s="1"/>
      <c r="B237" s="18" t="s">
        <v>68</v>
      </c>
      <c r="C237" s="10" t="s">
        <v>31</v>
      </c>
      <c r="D237" s="10" t="s">
        <v>110</v>
      </c>
      <c r="E237" s="66" t="s">
        <v>145</v>
      </c>
      <c r="F237" s="14" t="s">
        <v>15</v>
      </c>
      <c r="G237" s="15">
        <f>G238</f>
        <v>0</v>
      </c>
      <c r="H237" s="15">
        <f t="shared" ref="H237" si="120">H238</f>
        <v>0</v>
      </c>
      <c r="I237" s="15">
        <f>I238</f>
        <v>0</v>
      </c>
    </row>
    <row r="238" spans="1:9" ht="24" hidden="1" x14ac:dyDescent="0.2">
      <c r="A238" s="1"/>
      <c r="B238" s="18" t="s">
        <v>16</v>
      </c>
      <c r="C238" s="10" t="s">
        <v>31</v>
      </c>
      <c r="D238" s="10" t="s">
        <v>110</v>
      </c>
      <c r="E238" s="66" t="s">
        <v>145</v>
      </c>
      <c r="F238" s="14" t="s">
        <v>17</v>
      </c>
      <c r="G238" s="15">
        <v>0</v>
      </c>
      <c r="H238" s="15"/>
      <c r="I238" s="15">
        <f>G238+H238</f>
        <v>0</v>
      </c>
    </row>
    <row r="239" spans="1:9" hidden="1" x14ac:dyDescent="0.2">
      <c r="A239" s="1"/>
      <c r="B239" s="18" t="s">
        <v>54</v>
      </c>
      <c r="C239" s="10" t="s">
        <v>31</v>
      </c>
      <c r="D239" s="10" t="s">
        <v>110</v>
      </c>
      <c r="E239" s="66" t="s">
        <v>145</v>
      </c>
      <c r="F239" s="14">
        <v>500</v>
      </c>
      <c r="G239" s="15">
        <f>G240</f>
        <v>0</v>
      </c>
      <c r="H239" s="15">
        <f t="shared" ref="H239" si="121">H240</f>
        <v>0</v>
      </c>
      <c r="I239" s="15">
        <f>I240</f>
        <v>0</v>
      </c>
    </row>
    <row r="240" spans="1:9" hidden="1" x14ac:dyDescent="0.2">
      <c r="A240" s="1"/>
      <c r="B240" s="18" t="s">
        <v>55</v>
      </c>
      <c r="C240" s="10" t="s">
        <v>31</v>
      </c>
      <c r="D240" s="10" t="s">
        <v>110</v>
      </c>
      <c r="E240" s="66" t="s">
        <v>145</v>
      </c>
      <c r="F240" s="14">
        <v>540</v>
      </c>
      <c r="G240" s="15">
        <v>0</v>
      </c>
      <c r="H240" s="15"/>
      <c r="I240" s="15">
        <v>0</v>
      </c>
    </row>
    <row r="241" spans="1:9" ht="36" hidden="1" x14ac:dyDescent="0.2">
      <c r="A241" s="1"/>
      <c r="B241" s="17" t="s">
        <v>148</v>
      </c>
      <c r="C241" s="10" t="s">
        <v>31</v>
      </c>
      <c r="D241" s="10" t="s">
        <v>110</v>
      </c>
      <c r="E241" s="66" t="s">
        <v>146</v>
      </c>
      <c r="F241" s="14"/>
      <c r="G241" s="15">
        <f>G242</f>
        <v>0</v>
      </c>
      <c r="H241" s="15">
        <f t="shared" ref="H241:H242" si="122">H242</f>
        <v>0</v>
      </c>
      <c r="I241" s="15">
        <f t="shared" ref="I241:I242" si="123">I242</f>
        <v>0</v>
      </c>
    </row>
    <row r="242" spans="1:9" hidden="1" x14ac:dyDescent="0.2">
      <c r="A242" s="1"/>
      <c r="B242" s="18" t="s">
        <v>54</v>
      </c>
      <c r="C242" s="10" t="s">
        <v>31</v>
      </c>
      <c r="D242" s="10" t="s">
        <v>110</v>
      </c>
      <c r="E242" s="66" t="s">
        <v>146</v>
      </c>
      <c r="F242" s="14">
        <v>500</v>
      </c>
      <c r="G242" s="15">
        <f>G243</f>
        <v>0</v>
      </c>
      <c r="H242" s="15">
        <f t="shared" si="122"/>
        <v>0</v>
      </c>
      <c r="I242" s="15">
        <f t="shared" si="123"/>
        <v>0</v>
      </c>
    </row>
    <row r="243" spans="1:9" hidden="1" x14ac:dyDescent="0.2">
      <c r="A243" s="1"/>
      <c r="B243" s="18" t="s">
        <v>55</v>
      </c>
      <c r="C243" s="10" t="s">
        <v>31</v>
      </c>
      <c r="D243" s="10" t="s">
        <v>110</v>
      </c>
      <c r="E243" s="66" t="s">
        <v>146</v>
      </c>
      <c r="F243" s="14">
        <v>540</v>
      </c>
      <c r="G243" s="15">
        <v>0</v>
      </c>
      <c r="H243" s="15"/>
      <c r="I243" s="15">
        <v>0</v>
      </c>
    </row>
    <row r="244" spans="1:9" x14ac:dyDescent="0.2">
      <c r="A244" s="1"/>
      <c r="B244" s="20" t="s">
        <v>40</v>
      </c>
      <c r="C244" s="10" t="s">
        <v>41</v>
      </c>
      <c r="D244" s="10" t="s">
        <v>26</v>
      </c>
      <c r="E244" s="10"/>
      <c r="F244" s="14"/>
      <c r="G244" s="15">
        <f>G245+G274+G333+G392</f>
        <v>201553.3</v>
      </c>
      <c r="H244" s="15">
        <f>H245+H274+H333+H392</f>
        <v>1607.4</v>
      </c>
      <c r="I244" s="15">
        <f t="shared" ref="I244" si="124">I245+I274+I333+I392</f>
        <v>203160.7</v>
      </c>
    </row>
    <row r="245" spans="1:9" x14ac:dyDescent="0.2">
      <c r="A245" s="1"/>
      <c r="B245" s="20" t="s">
        <v>42</v>
      </c>
      <c r="C245" s="10" t="s">
        <v>41</v>
      </c>
      <c r="D245" s="10" t="s">
        <v>33</v>
      </c>
      <c r="E245" s="10"/>
      <c r="F245" s="14"/>
      <c r="G245" s="15">
        <f>G246+G265</f>
        <v>100271.59999999999</v>
      </c>
      <c r="H245" s="15">
        <f>H246+H265</f>
        <v>1711.4</v>
      </c>
      <c r="I245" s="15">
        <f>I246+I265</f>
        <v>101982.99999999999</v>
      </c>
    </row>
    <row r="246" spans="1:9" ht="24" x14ac:dyDescent="0.2">
      <c r="A246" s="1"/>
      <c r="B246" s="18" t="s">
        <v>150</v>
      </c>
      <c r="C246" s="10" t="s">
        <v>41</v>
      </c>
      <c r="D246" s="10" t="s">
        <v>33</v>
      </c>
      <c r="E246" s="10" t="s">
        <v>81</v>
      </c>
      <c r="F246" s="14"/>
      <c r="G246" s="15">
        <f>G248+G255</f>
        <v>100071.59999999999</v>
      </c>
      <c r="H246" s="15">
        <f t="shared" ref="H246:I246" si="125">H248+H255</f>
        <v>0</v>
      </c>
      <c r="I246" s="15">
        <f t="shared" si="125"/>
        <v>100071.59999999999</v>
      </c>
    </row>
    <row r="247" spans="1:9" ht="24" x14ac:dyDescent="0.2">
      <c r="A247" s="1"/>
      <c r="B247" s="18" t="s">
        <v>333</v>
      </c>
      <c r="C247" s="10" t="s">
        <v>41</v>
      </c>
      <c r="D247" s="10" t="s">
        <v>33</v>
      </c>
      <c r="E247" s="10" t="s">
        <v>334</v>
      </c>
      <c r="F247" s="14"/>
      <c r="G247" s="15">
        <f>G248</f>
        <v>99571.599999999991</v>
      </c>
      <c r="H247" s="15">
        <f t="shared" ref="H247:I247" si="126">H248</f>
        <v>0</v>
      </c>
      <c r="I247" s="15">
        <f t="shared" si="126"/>
        <v>99571.599999999991</v>
      </c>
    </row>
    <row r="248" spans="1:9" x14ac:dyDescent="0.2">
      <c r="A248" s="1"/>
      <c r="B248" s="18" t="s">
        <v>332</v>
      </c>
      <c r="C248" s="10" t="s">
        <v>41</v>
      </c>
      <c r="D248" s="10" t="s">
        <v>33</v>
      </c>
      <c r="E248" s="10" t="s">
        <v>335</v>
      </c>
      <c r="F248" s="14"/>
      <c r="G248" s="15">
        <f>G249+G252</f>
        <v>99571.599999999991</v>
      </c>
      <c r="H248" s="15">
        <f t="shared" ref="H248:I248" si="127">H249+H252</f>
        <v>0</v>
      </c>
      <c r="I248" s="15">
        <f t="shared" si="127"/>
        <v>99571.599999999991</v>
      </c>
    </row>
    <row r="249" spans="1:9" ht="36" x14ac:dyDescent="0.2">
      <c r="A249" s="1"/>
      <c r="B249" s="17" t="s">
        <v>336</v>
      </c>
      <c r="C249" s="10" t="s">
        <v>41</v>
      </c>
      <c r="D249" s="10" t="s">
        <v>33</v>
      </c>
      <c r="E249" s="10" t="s">
        <v>337</v>
      </c>
      <c r="F249" s="14"/>
      <c r="G249" s="15">
        <f>G250</f>
        <v>96584.4</v>
      </c>
      <c r="H249" s="15">
        <f t="shared" ref="H249:I250" si="128">H250</f>
        <v>0</v>
      </c>
      <c r="I249" s="15">
        <f t="shared" si="128"/>
        <v>96584.4</v>
      </c>
    </row>
    <row r="250" spans="1:9" ht="24" x14ac:dyDescent="0.2">
      <c r="A250" s="1"/>
      <c r="B250" s="18" t="s">
        <v>349</v>
      </c>
      <c r="C250" s="10" t="s">
        <v>41</v>
      </c>
      <c r="D250" s="10" t="s">
        <v>33</v>
      </c>
      <c r="E250" s="10" t="s">
        <v>337</v>
      </c>
      <c r="F250" s="14">
        <v>400</v>
      </c>
      <c r="G250" s="15">
        <f>G251</f>
        <v>96584.4</v>
      </c>
      <c r="H250" s="15">
        <f t="shared" si="128"/>
        <v>0</v>
      </c>
      <c r="I250" s="15">
        <f t="shared" si="128"/>
        <v>96584.4</v>
      </c>
    </row>
    <row r="251" spans="1:9" x14ac:dyDescent="0.2">
      <c r="A251" s="1"/>
      <c r="B251" s="18" t="s">
        <v>311</v>
      </c>
      <c r="C251" s="10" t="s">
        <v>41</v>
      </c>
      <c r="D251" s="10" t="s">
        <v>33</v>
      </c>
      <c r="E251" s="10" t="s">
        <v>337</v>
      </c>
      <c r="F251" s="14">
        <v>410</v>
      </c>
      <c r="G251" s="15">
        <v>96584.4</v>
      </c>
      <c r="H251" s="15"/>
      <c r="I251" s="15">
        <f>G251+H251</f>
        <v>96584.4</v>
      </c>
    </row>
    <row r="252" spans="1:9" ht="36" x14ac:dyDescent="0.2">
      <c r="A252" s="1"/>
      <c r="B252" s="17" t="s">
        <v>339</v>
      </c>
      <c r="C252" s="10" t="s">
        <v>41</v>
      </c>
      <c r="D252" s="10" t="s">
        <v>33</v>
      </c>
      <c r="E252" s="10" t="s">
        <v>338</v>
      </c>
      <c r="F252" s="14"/>
      <c r="G252" s="15">
        <f>G253</f>
        <v>2987.2</v>
      </c>
      <c r="H252" s="15">
        <f t="shared" ref="H252:I253" si="129">H253</f>
        <v>0</v>
      </c>
      <c r="I252" s="15">
        <f t="shared" si="129"/>
        <v>2987.2</v>
      </c>
    </row>
    <row r="253" spans="1:9" ht="24" x14ac:dyDescent="0.2">
      <c r="A253" s="1"/>
      <c r="B253" s="18" t="s">
        <v>349</v>
      </c>
      <c r="C253" s="10" t="s">
        <v>41</v>
      </c>
      <c r="D253" s="10" t="s">
        <v>33</v>
      </c>
      <c r="E253" s="10" t="s">
        <v>338</v>
      </c>
      <c r="F253" s="14">
        <v>400</v>
      </c>
      <c r="G253" s="15">
        <f>G254</f>
        <v>2987.2</v>
      </c>
      <c r="H253" s="15">
        <f t="shared" si="129"/>
        <v>0</v>
      </c>
      <c r="I253" s="15">
        <f t="shared" si="129"/>
        <v>2987.2</v>
      </c>
    </row>
    <row r="254" spans="1:9" x14ac:dyDescent="0.2">
      <c r="A254" s="1"/>
      <c r="B254" s="18" t="s">
        <v>311</v>
      </c>
      <c r="C254" s="10" t="s">
        <v>41</v>
      </c>
      <c r="D254" s="10" t="s">
        <v>33</v>
      </c>
      <c r="E254" s="10" t="s">
        <v>338</v>
      </c>
      <c r="F254" s="14">
        <v>410</v>
      </c>
      <c r="G254" s="15">
        <f>2987.1+0.1</f>
        <v>2987.2</v>
      </c>
      <c r="H254" s="15"/>
      <c r="I254" s="15">
        <f>G254+H254</f>
        <v>2987.2</v>
      </c>
    </row>
    <row r="255" spans="1:9" ht="24" x14ac:dyDescent="0.2">
      <c r="A255" s="1"/>
      <c r="B255" s="18" t="s">
        <v>276</v>
      </c>
      <c r="C255" s="10" t="s">
        <v>41</v>
      </c>
      <c r="D255" s="10" t="s">
        <v>33</v>
      </c>
      <c r="E255" s="10" t="s">
        <v>244</v>
      </c>
      <c r="F255" s="14"/>
      <c r="G255" s="15">
        <f>G262+G256+G259</f>
        <v>500</v>
      </c>
      <c r="H255" s="15">
        <f t="shared" ref="H255:I255" si="130">H262+H256+H259</f>
        <v>0</v>
      </c>
      <c r="I255" s="15">
        <f t="shared" si="130"/>
        <v>500</v>
      </c>
    </row>
    <row r="256" spans="1:9" ht="36" hidden="1" x14ac:dyDescent="0.2">
      <c r="A256" s="1"/>
      <c r="B256" s="17" t="s">
        <v>309</v>
      </c>
      <c r="C256" s="10" t="s">
        <v>41</v>
      </c>
      <c r="D256" s="10" t="s">
        <v>33</v>
      </c>
      <c r="E256" s="10" t="s">
        <v>313</v>
      </c>
      <c r="F256" s="14"/>
      <c r="G256" s="15">
        <f>G257</f>
        <v>0</v>
      </c>
      <c r="H256" s="15">
        <f t="shared" ref="H256:I257" si="131">H257</f>
        <v>0</v>
      </c>
      <c r="I256" s="15">
        <f t="shared" si="131"/>
        <v>0</v>
      </c>
    </row>
    <row r="257" spans="1:9" hidden="1" x14ac:dyDescent="0.2">
      <c r="A257" s="1"/>
      <c r="B257" s="18" t="s">
        <v>311</v>
      </c>
      <c r="C257" s="10" t="s">
        <v>41</v>
      </c>
      <c r="D257" s="10" t="s">
        <v>33</v>
      </c>
      <c r="E257" s="10" t="s">
        <v>313</v>
      </c>
      <c r="F257" s="14">
        <v>400</v>
      </c>
      <c r="G257" s="15">
        <f>G258</f>
        <v>0</v>
      </c>
      <c r="H257" s="15">
        <f t="shared" si="131"/>
        <v>0</v>
      </c>
      <c r="I257" s="15">
        <f t="shared" si="131"/>
        <v>0</v>
      </c>
    </row>
    <row r="258" spans="1:9" ht="24" hidden="1" x14ac:dyDescent="0.2">
      <c r="A258" s="1"/>
      <c r="B258" s="18" t="s">
        <v>312</v>
      </c>
      <c r="C258" s="10" t="s">
        <v>41</v>
      </c>
      <c r="D258" s="10" t="s">
        <v>33</v>
      </c>
      <c r="E258" s="10" t="s">
        <v>313</v>
      </c>
      <c r="F258" s="14">
        <v>412</v>
      </c>
      <c r="G258" s="15">
        <v>0</v>
      </c>
      <c r="H258" s="15"/>
      <c r="I258" s="15">
        <f>G258+H258</f>
        <v>0</v>
      </c>
    </row>
    <row r="259" spans="1:9" ht="48" hidden="1" x14ac:dyDescent="0.2">
      <c r="A259" s="1"/>
      <c r="B259" s="17" t="s">
        <v>310</v>
      </c>
      <c r="C259" s="10" t="s">
        <v>41</v>
      </c>
      <c r="D259" s="10" t="s">
        <v>33</v>
      </c>
      <c r="E259" s="10" t="s">
        <v>314</v>
      </c>
      <c r="F259" s="14"/>
      <c r="G259" s="15">
        <f>G260</f>
        <v>0</v>
      </c>
      <c r="H259" s="15">
        <f t="shared" ref="H259:I260" si="132">H260</f>
        <v>0</v>
      </c>
      <c r="I259" s="15">
        <f t="shared" si="132"/>
        <v>0</v>
      </c>
    </row>
    <row r="260" spans="1:9" hidden="1" x14ac:dyDescent="0.2">
      <c r="A260" s="1"/>
      <c r="B260" s="18" t="s">
        <v>311</v>
      </c>
      <c r="C260" s="10" t="s">
        <v>41</v>
      </c>
      <c r="D260" s="10" t="s">
        <v>33</v>
      </c>
      <c r="E260" s="10" t="s">
        <v>314</v>
      </c>
      <c r="F260" s="14">
        <v>400</v>
      </c>
      <c r="G260" s="15">
        <f>G261</f>
        <v>0</v>
      </c>
      <c r="H260" s="15">
        <f t="shared" si="132"/>
        <v>0</v>
      </c>
      <c r="I260" s="15">
        <f t="shared" si="132"/>
        <v>0</v>
      </c>
    </row>
    <row r="261" spans="1:9" ht="24" hidden="1" x14ac:dyDescent="0.2">
      <c r="A261" s="1"/>
      <c r="B261" s="18" t="s">
        <v>312</v>
      </c>
      <c r="C261" s="10" t="s">
        <v>41</v>
      </c>
      <c r="D261" s="10" t="s">
        <v>33</v>
      </c>
      <c r="E261" s="10" t="s">
        <v>314</v>
      </c>
      <c r="F261" s="14">
        <v>412</v>
      </c>
      <c r="G261" s="15">
        <v>0</v>
      </c>
      <c r="H261" s="15"/>
      <c r="I261" s="15">
        <f>G261+H261</f>
        <v>0</v>
      </c>
    </row>
    <row r="262" spans="1:9" x14ac:dyDescent="0.2">
      <c r="A262" s="1"/>
      <c r="B262" s="18" t="s">
        <v>264</v>
      </c>
      <c r="C262" s="10" t="s">
        <v>41</v>
      </c>
      <c r="D262" s="10" t="s">
        <v>33</v>
      </c>
      <c r="E262" s="10" t="s">
        <v>193</v>
      </c>
      <c r="F262" s="14"/>
      <c r="G262" s="15">
        <f>G263</f>
        <v>500</v>
      </c>
      <c r="H262" s="15">
        <f t="shared" ref="H262:H263" si="133">H263</f>
        <v>0</v>
      </c>
      <c r="I262" s="15">
        <f t="shared" ref="I262:I263" si="134">I263</f>
        <v>500</v>
      </c>
    </row>
    <row r="263" spans="1:9" ht="24" x14ac:dyDescent="0.2">
      <c r="A263" s="1"/>
      <c r="B263" s="18" t="s">
        <v>68</v>
      </c>
      <c r="C263" s="10" t="s">
        <v>41</v>
      </c>
      <c r="D263" s="10" t="s">
        <v>33</v>
      </c>
      <c r="E263" s="10" t="s">
        <v>193</v>
      </c>
      <c r="F263" s="14">
        <v>200</v>
      </c>
      <c r="G263" s="15">
        <f>G264</f>
        <v>500</v>
      </c>
      <c r="H263" s="15">
        <f t="shared" si="133"/>
        <v>0</v>
      </c>
      <c r="I263" s="15">
        <f t="shared" si="134"/>
        <v>500</v>
      </c>
    </row>
    <row r="264" spans="1:9" ht="24" x14ac:dyDescent="0.2">
      <c r="A264" s="1"/>
      <c r="B264" s="18" t="s">
        <v>16</v>
      </c>
      <c r="C264" s="10" t="s">
        <v>41</v>
      </c>
      <c r="D264" s="10" t="s">
        <v>33</v>
      </c>
      <c r="E264" s="10" t="s">
        <v>193</v>
      </c>
      <c r="F264" s="14">
        <v>240</v>
      </c>
      <c r="G264" s="15">
        <v>500</v>
      </c>
      <c r="H264" s="15"/>
      <c r="I264" s="15">
        <f>G264+H264</f>
        <v>500</v>
      </c>
    </row>
    <row r="265" spans="1:9" ht="24" x14ac:dyDescent="0.2">
      <c r="A265" s="1"/>
      <c r="B265" s="17" t="s">
        <v>297</v>
      </c>
      <c r="C265" s="10" t="s">
        <v>41</v>
      </c>
      <c r="D265" s="10" t="s">
        <v>33</v>
      </c>
      <c r="E265" s="10" t="s">
        <v>94</v>
      </c>
      <c r="F265" s="15"/>
      <c r="G265" s="15">
        <f>G266</f>
        <v>200</v>
      </c>
      <c r="H265" s="15">
        <f t="shared" ref="H265:H266" si="135">H266</f>
        <v>1711.4</v>
      </c>
      <c r="I265" s="15">
        <f t="shared" ref="I265:I266" si="136">I266</f>
        <v>1911.4</v>
      </c>
    </row>
    <row r="266" spans="1:9" x14ac:dyDescent="0.2">
      <c r="A266" s="1"/>
      <c r="B266" s="17" t="s">
        <v>261</v>
      </c>
      <c r="C266" s="10" t="s">
        <v>41</v>
      </c>
      <c r="D266" s="10" t="s">
        <v>33</v>
      </c>
      <c r="E266" s="10" t="s">
        <v>246</v>
      </c>
      <c r="F266" s="15"/>
      <c r="G266" s="15">
        <f>G267</f>
        <v>200</v>
      </c>
      <c r="H266" s="15">
        <f t="shared" si="135"/>
        <v>1711.4</v>
      </c>
      <c r="I266" s="15">
        <f t="shared" si="136"/>
        <v>1911.4</v>
      </c>
    </row>
    <row r="267" spans="1:9" ht="24" x14ac:dyDescent="0.2">
      <c r="A267" s="1"/>
      <c r="B267" s="17" t="s">
        <v>298</v>
      </c>
      <c r="C267" s="10" t="s">
        <v>41</v>
      </c>
      <c r="D267" s="10" t="s">
        <v>33</v>
      </c>
      <c r="E267" s="10" t="s">
        <v>245</v>
      </c>
      <c r="F267" s="15"/>
      <c r="G267" s="15">
        <f>G268+G271</f>
        <v>200</v>
      </c>
      <c r="H267" s="15">
        <f t="shared" ref="H267" si="137">H268+H271</f>
        <v>1711.4</v>
      </c>
      <c r="I267" s="15">
        <f>I268+I271</f>
        <v>1911.4</v>
      </c>
    </row>
    <row r="268" spans="1:9" s="2" customFormat="1" ht="24" hidden="1" x14ac:dyDescent="0.2">
      <c r="A268" s="1"/>
      <c r="B268" s="45" t="s">
        <v>66</v>
      </c>
      <c r="C268" s="38" t="s">
        <v>41</v>
      </c>
      <c r="D268" s="38" t="s">
        <v>33</v>
      </c>
      <c r="E268" s="67" t="s">
        <v>95</v>
      </c>
      <c r="F268" s="40"/>
      <c r="G268" s="40">
        <f>G269</f>
        <v>0</v>
      </c>
      <c r="H268" s="40">
        <f t="shared" ref="H268:H269" si="138">H269</f>
        <v>0</v>
      </c>
      <c r="I268" s="40">
        <f t="shared" ref="I268:I269" si="139">I269</f>
        <v>0</v>
      </c>
    </row>
    <row r="269" spans="1:9" s="2" customFormat="1" ht="24" hidden="1" x14ac:dyDescent="0.2">
      <c r="A269" s="1"/>
      <c r="B269" s="17" t="s">
        <v>74</v>
      </c>
      <c r="C269" s="10" t="s">
        <v>41</v>
      </c>
      <c r="D269" s="10" t="s">
        <v>33</v>
      </c>
      <c r="E269" s="67" t="s">
        <v>95</v>
      </c>
      <c r="F269" s="14">
        <v>600</v>
      </c>
      <c r="G269" s="15">
        <f>G270</f>
        <v>0</v>
      </c>
      <c r="H269" s="15">
        <f t="shared" si="138"/>
        <v>0</v>
      </c>
      <c r="I269" s="15">
        <f t="shared" si="139"/>
        <v>0</v>
      </c>
    </row>
    <row r="270" spans="1:9" s="2" customFormat="1" ht="36" hidden="1" x14ac:dyDescent="0.2">
      <c r="A270" s="1"/>
      <c r="B270" s="30" t="s">
        <v>137</v>
      </c>
      <c r="C270" s="32" t="s">
        <v>41</v>
      </c>
      <c r="D270" s="32" t="s">
        <v>33</v>
      </c>
      <c r="E270" s="67" t="s">
        <v>95</v>
      </c>
      <c r="F270" s="33">
        <v>630</v>
      </c>
      <c r="G270" s="34">
        <v>0</v>
      </c>
      <c r="H270" s="34"/>
      <c r="I270" s="34">
        <v>0</v>
      </c>
    </row>
    <row r="271" spans="1:9" x14ac:dyDescent="0.2">
      <c r="A271" s="1"/>
      <c r="B271" s="17" t="s">
        <v>267</v>
      </c>
      <c r="C271" s="10" t="s">
        <v>41</v>
      </c>
      <c r="D271" s="10" t="s">
        <v>33</v>
      </c>
      <c r="E271" s="10" t="s">
        <v>194</v>
      </c>
      <c r="F271" s="14"/>
      <c r="G271" s="15">
        <f>G272</f>
        <v>200</v>
      </c>
      <c r="H271" s="15">
        <f t="shared" ref="H271:H272" si="140">H272</f>
        <v>1711.4</v>
      </c>
      <c r="I271" s="15">
        <f t="shared" ref="I271:I272" si="141">I272</f>
        <v>1911.4</v>
      </c>
    </row>
    <row r="272" spans="1:9" ht="24" x14ac:dyDescent="0.2">
      <c r="A272" s="1"/>
      <c r="B272" s="18" t="s">
        <v>68</v>
      </c>
      <c r="C272" s="10" t="s">
        <v>41</v>
      </c>
      <c r="D272" s="10" t="s">
        <v>33</v>
      </c>
      <c r="E272" s="10" t="s">
        <v>194</v>
      </c>
      <c r="F272" s="14">
        <v>200</v>
      </c>
      <c r="G272" s="15">
        <f>G273</f>
        <v>200</v>
      </c>
      <c r="H272" s="15">
        <f t="shared" si="140"/>
        <v>1711.4</v>
      </c>
      <c r="I272" s="15">
        <f t="shared" si="141"/>
        <v>1911.4</v>
      </c>
    </row>
    <row r="273" spans="1:10" ht="24" x14ac:dyDescent="0.2">
      <c r="A273" s="1"/>
      <c r="B273" s="18" t="s">
        <v>16</v>
      </c>
      <c r="C273" s="10" t="s">
        <v>41</v>
      </c>
      <c r="D273" s="10" t="s">
        <v>33</v>
      </c>
      <c r="E273" s="10" t="s">
        <v>194</v>
      </c>
      <c r="F273" s="14">
        <v>240</v>
      </c>
      <c r="G273" s="15">
        <f>300-100</f>
        <v>200</v>
      </c>
      <c r="H273" s="15">
        <v>1711.4</v>
      </c>
      <c r="I273" s="15">
        <f>G273+H273</f>
        <v>1911.4</v>
      </c>
    </row>
    <row r="274" spans="1:10" x14ac:dyDescent="0.2">
      <c r="A274" s="1"/>
      <c r="B274" s="20" t="s">
        <v>44</v>
      </c>
      <c r="C274" s="10" t="s">
        <v>41</v>
      </c>
      <c r="D274" s="10" t="s">
        <v>45</v>
      </c>
      <c r="E274" s="10"/>
      <c r="F274" s="14"/>
      <c r="G274" s="15">
        <f>G275</f>
        <v>96135.700000000012</v>
      </c>
      <c r="H274" s="15">
        <f>H275</f>
        <v>-3581.2000000000003</v>
      </c>
      <c r="I274" s="15">
        <f t="shared" ref="I274" si="142">I275</f>
        <v>92554.5</v>
      </c>
    </row>
    <row r="275" spans="1:10" ht="24" x14ac:dyDescent="0.2">
      <c r="A275" s="1"/>
      <c r="B275" s="17" t="s">
        <v>297</v>
      </c>
      <c r="C275" s="10" t="s">
        <v>41</v>
      </c>
      <c r="D275" s="10" t="s">
        <v>45</v>
      </c>
      <c r="E275" s="10" t="s">
        <v>94</v>
      </c>
      <c r="F275" s="14"/>
      <c r="G275" s="15">
        <f>G276+G288</f>
        <v>96135.700000000012</v>
      </c>
      <c r="H275" s="15">
        <f>H276+H288</f>
        <v>-3581.2000000000003</v>
      </c>
      <c r="I275" s="15">
        <f t="shared" ref="I275" si="143">I276+I288</f>
        <v>92554.5</v>
      </c>
    </row>
    <row r="276" spans="1:10" ht="24" x14ac:dyDescent="0.2">
      <c r="A276" s="1"/>
      <c r="B276" s="45" t="s">
        <v>333</v>
      </c>
      <c r="C276" s="10" t="s">
        <v>41</v>
      </c>
      <c r="D276" s="10" t="s">
        <v>45</v>
      </c>
      <c r="E276" s="10" t="s">
        <v>340</v>
      </c>
      <c r="F276" s="39"/>
      <c r="G276" s="40">
        <f>G277</f>
        <v>37783.599999999999</v>
      </c>
      <c r="H276" s="40">
        <f t="shared" ref="H276:I276" si="144">H277</f>
        <v>0</v>
      </c>
      <c r="I276" s="40">
        <f t="shared" si="144"/>
        <v>37783.599999999999</v>
      </c>
    </row>
    <row r="277" spans="1:10" ht="24" x14ac:dyDescent="0.2">
      <c r="A277" s="1"/>
      <c r="B277" s="45" t="s">
        <v>343</v>
      </c>
      <c r="C277" s="10" t="s">
        <v>41</v>
      </c>
      <c r="D277" s="10" t="s">
        <v>45</v>
      </c>
      <c r="E277" s="10" t="s">
        <v>341</v>
      </c>
      <c r="F277" s="39"/>
      <c r="G277" s="40">
        <f>G278+G283</f>
        <v>37783.599999999999</v>
      </c>
      <c r="H277" s="40">
        <f t="shared" ref="H277:I277" si="145">H278+H283</f>
        <v>0</v>
      </c>
      <c r="I277" s="40">
        <f t="shared" si="145"/>
        <v>37783.599999999999</v>
      </c>
    </row>
    <row r="278" spans="1:10" ht="24" hidden="1" x14ac:dyDescent="0.2">
      <c r="A278" s="1"/>
      <c r="B278" s="45" t="s">
        <v>344</v>
      </c>
      <c r="C278" s="10" t="s">
        <v>41</v>
      </c>
      <c r="D278" s="10" t="s">
        <v>45</v>
      </c>
      <c r="E278" s="10" t="s">
        <v>342</v>
      </c>
      <c r="F278" s="39"/>
      <c r="G278" s="40">
        <f>G279+G281</f>
        <v>0</v>
      </c>
      <c r="H278" s="40">
        <f t="shared" ref="H278:I278" si="146">H279+H281</f>
        <v>0</v>
      </c>
      <c r="I278" s="40">
        <f t="shared" si="146"/>
        <v>0</v>
      </c>
    </row>
    <row r="279" spans="1:10" ht="24" hidden="1" x14ac:dyDescent="0.2">
      <c r="A279" s="1"/>
      <c r="B279" s="18" t="s">
        <v>68</v>
      </c>
      <c r="C279" s="10" t="s">
        <v>41</v>
      </c>
      <c r="D279" s="10" t="s">
        <v>45</v>
      </c>
      <c r="E279" s="10" t="s">
        <v>342</v>
      </c>
      <c r="F279" s="39">
        <v>200</v>
      </c>
      <c r="G279" s="40"/>
      <c r="H279" s="40"/>
      <c r="I279" s="40">
        <v>0</v>
      </c>
    </row>
    <row r="280" spans="1:10" ht="24" hidden="1" x14ac:dyDescent="0.2">
      <c r="A280" s="1"/>
      <c r="B280" s="30" t="s">
        <v>16</v>
      </c>
      <c r="C280" s="10" t="s">
        <v>41</v>
      </c>
      <c r="D280" s="10" t="s">
        <v>45</v>
      </c>
      <c r="E280" s="10" t="s">
        <v>342</v>
      </c>
      <c r="F280" s="39">
        <v>240</v>
      </c>
      <c r="G280" s="40"/>
      <c r="H280" s="40"/>
      <c r="I280" s="40">
        <f>G280+H280</f>
        <v>0</v>
      </c>
    </row>
    <row r="281" spans="1:10" hidden="1" x14ac:dyDescent="0.2">
      <c r="A281" s="1"/>
      <c r="B281" s="17" t="s">
        <v>54</v>
      </c>
      <c r="C281" s="10" t="s">
        <v>41</v>
      </c>
      <c r="D281" s="10" t="s">
        <v>45</v>
      </c>
      <c r="E281" s="10" t="s">
        <v>342</v>
      </c>
      <c r="F281" s="39">
        <v>500</v>
      </c>
      <c r="G281" s="40"/>
      <c r="H281" s="40"/>
      <c r="I281" s="40">
        <v>0</v>
      </c>
    </row>
    <row r="282" spans="1:10" hidden="1" x14ac:dyDescent="0.2">
      <c r="A282" s="1"/>
      <c r="B282" s="18" t="s">
        <v>55</v>
      </c>
      <c r="C282" s="10" t="s">
        <v>41</v>
      </c>
      <c r="D282" s="10" t="s">
        <v>45</v>
      </c>
      <c r="E282" s="10" t="s">
        <v>342</v>
      </c>
      <c r="F282" s="39">
        <v>540</v>
      </c>
      <c r="G282" s="40"/>
      <c r="H282" s="40"/>
      <c r="I282" s="40">
        <f>G282+H282</f>
        <v>0</v>
      </c>
    </row>
    <row r="283" spans="1:10" ht="36" x14ac:dyDescent="0.2">
      <c r="A283" s="1"/>
      <c r="B283" s="17" t="s">
        <v>345</v>
      </c>
      <c r="C283" s="10" t="s">
        <v>41</v>
      </c>
      <c r="D283" s="10" t="s">
        <v>45</v>
      </c>
      <c r="E283" s="10" t="s">
        <v>348</v>
      </c>
      <c r="F283" s="39"/>
      <c r="G283" s="40">
        <f>G284+G286</f>
        <v>37783.599999999999</v>
      </c>
      <c r="H283" s="40">
        <f t="shared" ref="H283:I283" si="147">H284+H286</f>
        <v>0</v>
      </c>
      <c r="I283" s="40">
        <f t="shared" si="147"/>
        <v>37783.599999999999</v>
      </c>
    </row>
    <row r="284" spans="1:10" ht="24" hidden="1" x14ac:dyDescent="0.2">
      <c r="A284" s="1"/>
      <c r="B284" s="18" t="s">
        <v>68</v>
      </c>
      <c r="C284" s="10" t="s">
        <v>41</v>
      </c>
      <c r="D284" s="10" t="s">
        <v>45</v>
      </c>
      <c r="E284" s="10" t="s">
        <v>348</v>
      </c>
      <c r="F284" s="39">
        <v>200</v>
      </c>
      <c r="G284" s="40">
        <f>G285</f>
        <v>0</v>
      </c>
      <c r="H284" s="40">
        <f t="shared" ref="H284:I284" si="148">H285</f>
        <v>0</v>
      </c>
      <c r="I284" s="40">
        <f t="shared" si="148"/>
        <v>0</v>
      </c>
    </row>
    <row r="285" spans="1:10" ht="24" hidden="1" x14ac:dyDescent="0.2">
      <c r="A285" s="1"/>
      <c r="B285" s="30" t="s">
        <v>16</v>
      </c>
      <c r="C285" s="10" t="s">
        <v>41</v>
      </c>
      <c r="D285" s="10" t="s">
        <v>45</v>
      </c>
      <c r="E285" s="10" t="s">
        <v>348</v>
      </c>
      <c r="F285" s="39">
        <v>240</v>
      </c>
      <c r="G285" s="40"/>
      <c r="H285" s="40"/>
      <c r="I285" s="40">
        <f>G285+H285</f>
        <v>0</v>
      </c>
    </row>
    <row r="286" spans="1:10" x14ac:dyDescent="0.2">
      <c r="A286" s="1"/>
      <c r="B286" s="17" t="s">
        <v>54</v>
      </c>
      <c r="C286" s="10" t="s">
        <v>41</v>
      </c>
      <c r="D286" s="10" t="s">
        <v>45</v>
      </c>
      <c r="E286" s="10" t="s">
        <v>348</v>
      </c>
      <c r="F286" s="39">
        <v>500</v>
      </c>
      <c r="G286" s="40">
        <f>G287</f>
        <v>37783.599999999999</v>
      </c>
      <c r="H286" s="40">
        <f t="shared" ref="H286:I286" si="149">H287</f>
        <v>0</v>
      </c>
      <c r="I286" s="40">
        <f t="shared" si="149"/>
        <v>37783.599999999999</v>
      </c>
    </row>
    <row r="287" spans="1:10" x14ac:dyDescent="0.2">
      <c r="A287" s="1"/>
      <c r="B287" s="18" t="s">
        <v>55</v>
      </c>
      <c r="C287" s="10" t="s">
        <v>41</v>
      </c>
      <c r="D287" s="10" t="s">
        <v>45</v>
      </c>
      <c r="E287" s="10" t="s">
        <v>348</v>
      </c>
      <c r="F287" s="39">
        <v>540</v>
      </c>
      <c r="G287" s="40">
        <f>34005.2+3778.4</f>
        <v>37783.599999999999</v>
      </c>
      <c r="H287" s="40"/>
      <c r="I287" s="40">
        <f>G287+H287</f>
        <v>37783.599999999999</v>
      </c>
      <c r="J287" s="29">
        <v>37783.550000000003</v>
      </c>
    </row>
    <row r="288" spans="1:10" s="2" customFormat="1" x14ac:dyDescent="0.2">
      <c r="A288" s="1"/>
      <c r="B288" s="45" t="s">
        <v>261</v>
      </c>
      <c r="C288" s="38" t="s">
        <v>41</v>
      </c>
      <c r="D288" s="38" t="s">
        <v>45</v>
      </c>
      <c r="E288" s="38" t="s">
        <v>246</v>
      </c>
      <c r="F288" s="39"/>
      <c r="G288" s="40">
        <f>G289</f>
        <v>58352.100000000006</v>
      </c>
      <c r="H288" s="40">
        <f t="shared" ref="H288" si="150">H289</f>
        <v>-3581.2000000000003</v>
      </c>
      <c r="I288" s="40">
        <f t="shared" ref="I288" si="151">I289</f>
        <v>54770.9</v>
      </c>
    </row>
    <row r="289" spans="1:9" s="2" customFormat="1" ht="25.5" customHeight="1" x14ac:dyDescent="0.2">
      <c r="A289" s="1"/>
      <c r="B289" s="17" t="s">
        <v>299</v>
      </c>
      <c r="C289" s="10" t="s">
        <v>41</v>
      </c>
      <c r="D289" s="10" t="s">
        <v>45</v>
      </c>
      <c r="E289" s="10" t="s">
        <v>247</v>
      </c>
      <c r="F289" s="14"/>
      <c r="G289" s="15">
        <f>G290+G295+G300+G305+G328+G315+G310+G320+G323</f>
        <v>58352.100000000006</v>
      </c>
      <c r="H289" s="15">
        <f t="shared" ref="H289:I289" si="152">H290+H295+H300+H305+H328+H315+H310+H320+H323</f>
        <v>-3581.2000000000003</v>
      </c>
      <c r="I289" s="15">
        <f t="shared" si="152"/>
        <v>54770.9</v>
      </c>
    </row>
    <row r="290" spans="1:9" ht="49.5" hidden="1" customHeight="1" x14ac:dyDescent="0.2">
      <c r="A290" s="1"/>
      <c r="B290" s="18" t="s">
        <v>164</v>
      </c>
      <c r="C290" s="10" t="s">
        <v>41</v>
      </c>
      <c r="D290" s="10" t="s">
        <v>45</v>
      </c>
      <c r="E290" s="10" t="s">
        <v>195</v>
      </c>
      <c r="F290" s="14"/>
      <c r="G290" s="15">
        <f>G291+G293</f>
        <v>0</v>
      </c>
      <c r="H290" s="15">
        <f t="shared" ref="H290:I290" si="153">H291+H293</f>
        <v>0</v>
      </c>
      <c r="I290" s="15">
        <f t="shared" si="153"/>
        <v>0</v>
      </c>
    </row>
    <row r="291" spans="1:9" s="2" customFormat="1" ht="25.5" hidden="1" customHeight="1" x14ac:dyDescent="0.2">
      <c r="A291" s="1"/>
      <c r="B291" s="18" t="s">
        <v>68</v>
      </c>
      <c r="C291" s="38" t="s">
        <v>41</v>
      </c>
      <c r="D291" s="38" t="s">
        <v>45</v>
      </c>
      <c r="E291" s="10" t="s">
        <v>195</v>
      </c>
      <c r="F291" s="14">
        <v>200</v>
      </c>
      <c r="G291" s="40">
        <f>G292</f>
        <v>0</v>
      </c>
      <c r="H291" s="40">
        <f t="shared" ref="H291" si="154">H292</f>
        <v>0</v>
      </c>
      <c r="I291" s="40">
        <f>I292</f>
        <v>0</v>
      </c>
    </row>
    <row r="292" spans="1:9" s="2" customFormat="1" ht="25.5" hidden="1" customHeight="1" x14ac:dyDescent="0.2">
      <c r="A292" s="1"/>
      <c r="B292" s="30" t="s">
        <v>16</v>
      </c>
      <c r="C292" s="38" t="s">
        <v>41</v>
      </c>
      <c r="D292" s="38" t="s">
        <v>45</v>
      </c>
      <c r="E292" s="10" t="s">
        <v>195</v>
      </c>
      <c r="F292" s="33">
        <v>240</v>
      </c>
      <c r="G292" s="40">
        <v>0</v>
      </c>
      <c r="H292" s="40"/>
      <c r="I292" s="40">
        <f>G292+H292</f>
        <v>0</v>
      </c>
    </row>
    <row r="293" spans="1:9" hidden="1" x14ac:dyDescent="0.2">
      <c r="A293" s="1"/>
      <c r="B293" s="17" t="s">
        <v>54</v>
      </c>
      <c r="C293" s="10" t="s">
        <v>41</v>
      </c>
      <c r="D293" s="10" t="s">
        <v>45</v>
      </c>
      <c r="E293" s="10" t="s">
        <v>195</v>
      </c>
      <c r="F293" s="14">
        <v>500</v>
      </c>
      <c r="G293" s="15">
        <f>G294</f>
        <v>0</v>
      </c>
      <c r="H293" s="15">
        <f t="shared" ref="H293" si="155">H294</f>
        <v>0</v>
      </c>
      <c r="I293" s="15">
        <f>I294</f>
        <v>0</v>
      </c>
    </row>
    <row r="294" spans="1:9" hidden="1" x14ac:dyDescent="0.2">
      <c r="A294" s="1"/>
      <c r="B294" s="18" t="s">
        <v>55</v>
      </c>
      <c r="C294" s="10" t="s">
        <v>41</v>
      </c>
      <c r="D294" s="10" t="s">
        <v>45</v>
      </c>
      <c r="E294" s="10" t="s">
        <v>195</v>
      </c>
      <c r="F294" s="14">
        <v>540</v>
      </c>
      <c r="G294" s="15">
        <v>0</v>
      </c>
      <c r="H294" s="15"/>
      <c r="I294" s="15">
        <f>G294+H294</f>
        <v>0</v>
      </c>
    </row>
    <row r="295" spans="1:9" ht="48" hidden="1" x14ac:dyDescent="0.2">
      <c r="A295" s="1"/>
      <c r="B295" s="18" t="s">
        <v>165</v>
      </c>
      <c r="C295" s="10" t="s">
        <v>41</v>
      </c>
      <c r="D295" s="10" t="s">
        <v>45</v>
      </c>
      <c r="E295" s="66" t="s">
        <v>163</v>
      </c>
      <c r="F295" s="14"/>
      <c r="G295" s="15">
        <f>G296+G298</f>
        <v>0</v>
      </c>
      <c r="H295" s="15">
        <f t="shared" ref="H295:I295" si="156">H296+H298</f>
        <v>0</v>
      </c>
      <c r="I295" s="15">
        <f t="shared" si="156"/>
        <v>0</v>
      </c>
    </row>
    <row r="296" spans="1:9" s="2" customFormat="1" ht="25.5" hidden="1" customHeight="1" x14ac:dyDescent="0.2">
      <c r="A296" s="1"/>
      <c r="B296" s="18" t="s">
        <v>68</v>
      </c>
      <c r="C296" s="38" t="s">
        <v>41</v>
      </c>
      <c r="D296" s="38" t="s">
        <v>45</v>
      </c>
      <c r="E296" s="66" t="s">
        <v>163</v>
      </c>
      <c r="F296" s="14">
        <v>200</v>
      </c>
      <c r="G296" s="40">
        <f>G297</f>
        <v>0</v>
      </c>
      <c r="H296" s="40">
        <f t="shared" ref="H296" si="157">H297</f>
        <v>0</v>
      </c>
      <c r="I296" s="40">
        <f>I297</f>
        <v>0</v>
      </c>
    </row>
    <row r="297" spans="1:9" s="2" customFormat="1" ht="25.5" hidden="1" customHeight="1" x14ac:dyDescent="0.2">
      <c r="A297" s="1"/>
      <c r="B297" s="30" t="s">
        <v>16</v>
      </c>
      <c r="C297" s="38" t="s">
        <v>41</v>
      </c>
      <c r="D297" s="38" t="s">
        <v>45</v>
      </c>
      <c r="E297" s="66" t="s">
        <v>163</v>
      </c>
      <c r="F297" s="33">
        <v>240</v>
      </c>
      <c r="G297" s="40">
        <v>0</v>
      </c>
      <c r="H297" s="40"/>
      <c r="I297" s="40">
        <f>G297+H297</f>
        <v>0</v>
      </c>
    </row>
    <row r="298" spans="1:9" hidden="1" x14ac:dyDescent="0.2">
      <c r="A298" s="1"/>
      <c r="B298" s="17" t="s">
        <v>54</v>
      </c>
      <c r="C298" s="10" t="s">
        <v>41</v>
      </c>
      <c r="D298" s="10" t="s">
        <v>45</v>
      </c>
      <c r="E298" s="66" t="s">
        <v>163</v>
      </c>
      <c r="F298" s="14">
        <v>500</v>
      </c>
      <c r="G298" s="15">
        <f>G299</f>
        <v>0</v>
      </c>
      <c r="H298" s="15">
        <f t="shared" ref="H298" si="158">H299</f>
        <v>0</v>
      </c>
      <c r="I298" s="15">
        <f>I299</f>
        <v>0</v>
      </c>
    </row>
    <row r="299" spans="1:9" hidden="1" x14ac:dyDescent="0.2">
      <c r="A299" s="1"/>
      <c r="B299" s="18" t="s">
        <v>55</v>
      </c>
      <c r="C299" s="10" t="s">
        <v>41</v>
      </c>
      <c r="D299" s="10" t="s">
        <v>45</v>
      </c>
      <c r="E299" s="66" t="s">
        <v>163</v>
      </c>
      <c r="F299" s="14">
        <v>540</v>
      </c>
      <c r="G299" s="15">
        <v>0</v>
      </c>
      <c r="H299" s="15"/>
      <c r="I299" s="15">
        <f>G299+H299</f>
        <v>0</v>
      </c>
    </row>
    <row r="300" spans="1:9" ht="49.5" hidden="1" customHeight="1" x14ac:dyDescent="0.2">
      <c r="A300" s="1"/>
      <c r="B300" s="18" t="s">
        <v>166</v>
      </c>
      <c r="C300" s="10" t="s">
        <v>41</v>
      </c>
      <c r="D300" s="10" t="s">
        <v>45</v>
      </c>
      <c r="E300" s="10" t="s">
        <v>196</v>
      </c>
      <c r="F300" s="14"/>
      <c r="G300" s="15">
        <f>G301+G303</f>
        <v>0</v>
      </c>
      <c r="H300" s="15">
        <f t="shared" ref="H300:I300" si="159">H301+H303</f>
        <v>0</v>
      </c>
      <c r="I300" s="15">
        <f t="shared" si="159"/>
        <v>0</v>
      </c>
    </row>
    <row r="301" spans="1:9" s="2" customFormat="1" ht="25.5" hidden="1" customHeight="1" x14ac:dyDescent="0.2">
      <c r="A301" s="1"/>
      <c r="B301" s="18" t="s">
        <v>68</v>
      </c>
      <c r="C301" s="38" t="s">
        <v>41</v>
      </c>
      <c r="D301" s="38" t="s">
        <v>45</v>
      </c>
      <c r="E301" s="10" t="s">
        <v>196</v>
      </c>
      <c r="F301" s="14">
        <v>200</v>
      </c>
      <c r="G301" s="40">
        <f>G302</f>
        <v>0</v>
      </c>
      <c r="H301" s="40">
        <f t="shared" ref="H301" si="160">H302</f>
        <v>0</v>
      </c>
      <c r="I301" s="40">
        <f>I302</f>
        <v>0</v>
      </c>
    </row>
    <row r="302" spans="1:9" s="2" customFormat="1" ht="25.5" hidden="1" customHeight="1" x14ac:dyDescent="0.2">
      <c r="A302" s="1"/>
      <c r="B302" s="30" t="s">
        <v>16</v>
      </c>
      <c r="C302" s="38" t="s">
        <v>41</v>
      </c>
      <c r="D302" s="38" t="s">
        <v>45</v>
      </c>
      <c r="E302" s="10" t="s">
        <v>196</v>
      </c>
      <c r="F302" s="33">
        <v>240</v>
      </c>
      <c r="G302" s="40">
        <f>24794.1*0</f>
        <v>0</v>
      </c>
      <c r="H302" s="40"/>
      <c r="I302" s="40">
        <f>G302+H302</f>
        <v>0</v>
      </c>
    </row>
    <row r="303" spans="1:9" hidden="1" x14ac:dyDescent="0.2">
      <c r="A303" s="1"/>
      <c r="B303" s="17" t="s">
        <v>54</v>
      </c>
      <c r="C303" s="10" t="s">
        <v>41</v>
      </c>
      <c r="D303" s="10" t="s">
        <v>45</v>
      </c>
      <c r="E303" s="10" t="s">
        <v>196</v>
      </c>
      <c r="F303" s="14">
        <v>500</v>
      </c>
      <c r="G303" s="15">
        <f>G304</f>
        <v>0</v>
      </c>
      <c r="H303" s="15">
        <f t="shared" ref="H303" si="161">H304</f>
        <v>0</v>
      </c>
      <c r="I303" s="15">
        <f>I304</f>
        <v>0</v>
      </c>
    </row>
    <row r="304" spans="1:9" hidden="1" x14ac:dyDescent="0.2">
      <c r="A304" s="1"/>
      <c r="B304" s="18" t="s">
        <v>55</v>
      </c>
      <c r="C304" s="10" t="s">
        <v>41</v>
      </c>
      <c r="D304" s="10" t="s">
        <v>45</v>
      </c>
      <c r="E304" s="10" t="s">
        <v>196</v>
      </c>
      <c r="F304" s="14">
        <v>540</v>
      </c>
      <c r="G304" s="15">
        <f>40680*0</f>
        <v>0</v>
      </c>
      <c r="H304" s="15"/>
      <c r="I304" s="15">
        <f>G304+H304</f>
        <v>0</v>
      </c>
    </row>
    <row r="305" spans="1:10" ht="36" hidden="1" x14ac:dyDescent="0.2">
      <c r="A305" s="1"/>
      <c r="B305" s="18" t="s">
        <v>167</v>
      </c>
      <c r="C305" s="10" t="s">
        <v>41</v>
      </c>
      <c r="D305" s="10" t="s">
        <v>45</v>
      </c>
      <c r="E305" s="10" t="s">
        <v>197</v>
      </c>
      <c r="F305" s="14"/>
      <c r="G305" s="15">
        <f>G306+G308</f>
        <v>0</v>
      </c>
      <c r="H305" s="15">
        <f t="shared" ref="H305:I305" si="162">H306+H308</f>
        <v>0</v>
      </c>
      <c r="I305" s="15">
        <f t="shared" si="162"/>
        <v>0</v>
      </c>
    </row>
    <row r="306" spans="1:10" s="2" customFormat="1" ht="25.5" hidden="1" customHeight="1" x14ac:dyDescent="0.2">
      <c r="A306" s="1"/>
      <c r="B306" s="18" t="s">
        <v>68</v>
      </c>
      <c r="C306" s="38" t="s">
        <v>41</v>
      </c>
      <c r="D306" s="38" t="s">
        <v>45</v>
      </c>
      <c r="E306" s="10" t="s">
        <v>197</v>
      </c>
      <c r="F306" s="14">
        <v>200</v>
      </c>
      <c r="G306" s="40">
        <f>G307</f>
        <v>0</v>
      </c>
      <c r="H306" s="40">
        <f t="shared" ref="H306" si="163">H307</f>
        <v>0</v>
      </c>
      <c r="I306" s="40">
        <f>I307</f>
        <v>0</v>
      </c>
    </row>
    <row r="307" spans="1:10" s="2" customFormat="1" ht="25.5" hidden="1" customHeight="1" x14ac:dyDescent="0.2">
      <c r="A307" s="1"/>
      <c r="B307" s="30" t="s">
        <v>16</v>
      </c>
      <c r="C307" s="38" t="s">
        <v>41</v>
      </c>
      <c r="D307" s="38" t="s">
        <v>45</v>
      </c>
      <c r="E307" s="10" t="s">
        <v>197</v>
      </c>
      <c r="F307" s="33">
        <v>240</v>
      </c>
      <c r="G307" s="40">
        <f>2754.9*0</f>
        <v>0</v>
      </c>
      <c r="H307" s="40"/>
      <c r="I307" s="40">
        <f>G307+H307</f>
        <v>0</v>
      </c>
    </row>
    <row r="308" spans="1:10" hidden="1" x14ac:dyDescent="0.2">
      <c r="A308" s="1"/>
      <c r="B308" s="17" t="s">
        <v>54</v>
      </c>
      <c r="C308" s="10" t="s">
        <v>41</v>
      </c>
      <c r="D308" s="10" t="s">
        <v>45</v>
      </c>
      <c r="E308" s="10" t="s">
        <v>197</v>
      </c>
      <c r="F308" s="14">
        <v>500</v>
      </c>
      <c r="G308" s="15">
        <f>G309</f>
        <v>0</v>
      </c>
      <c r="H308" s="15">
        <f t="shared" ref="H308" si="164">H309</f>
        <v>0</v>
      </c>
      <c r="I308" s="15">
        <f>I309</f>
        <v>0</v>
      </c>
    </row>
    <row r="309" spans="1:10" hidden="1" x14ac:dyDescent="0.2">
      <c r="A309" s="1"/>
      <c r="B309" s="18" t="s">
        <v>55</v>
      </c>
      <c r="C309" s="10" t="s">
        <v>41</v>
      </c>
      <c r="D309" s="10" t="s">
        <v>45</v>
      </c>
      <c r="E309" s="10" t="s">
        <v>197</v>
      </c>
      <c r="F309" s="14">
        <v>540</v>
      </c>
      <c r="G309" s="15">
        <f>4520*0</f>
        <v>0</v>
      </c>
      <c r="H309" s="15"/>
      <c r="I309" s="15">
        <f>G309+H309</f>
        <v>0</v>
      </c>
    </row>
    <row r="310" spans="1:10" ht="62.25" customHeight="1" x14ac:dyDescent="0.2">
      <c r="A310" s="1"/>
      <c r="B310" s="18" t="s">
        <v>138</v>
      </c>
      <c r="C310" s="10" t="s">
        <v>41</v>
      </c>
      <c r="D310" s="10" t="s">
        <v>45</v>
      </c>
      <c r="E310" s="10" t="s">
        <v>198</v>
      </c>
      <c r="F310" s="14"/>
      <c r="G310" s="15">
        <f>G313</f>
        <v>46484.700000000004</v>
      </c>
      <c r="H310" s="15">
        <f t="shared" ref="H310:I310" si="165">H311+H313</f>
        <v>-3302.8</v>
      </c>
      <c r="I310" s="15">
        <f t="shared" si="165"/>
        <v>43181.9</v>
      </c>
    </row>
    <row r="311" spans="1:10" s="2" customFormat="1" ht="25.5" hidden="1" customHeight="1" x14ac:dyDescent="0.2">
      <c r="A311" s="1"/>
      <c r="B311" s="18" t="s">
        <v>68</v>
      </c>
      <c r="C311" s="38" t="s">
        <v>41</v>
      </c>
      <c r="D311" s="38" t="s">
        <v>45</v>
      </c>
      <c r="E311" s="10" t="s">
        <v>198</v>
      </c>
      <c r="F311" s="14">
        <v>200</v>
      </c>
      <c r="G311" s="40">
        <f>G312</f>
        <v>0</v>
      </c>
      <c r="H311" s="40">
        <f t="shared" ref="H311" si="166">H312</f>
        <v>0</v>
      </c>
      <c r="I311" s="40">
        <f>I312</f>
        <v>0</v>
      </c>
    </row>
    <row r="312" spans="1:10" s="2" customFormat="1" ht="25.5" hidden="1" customHeight="1" x14ac:dyDescent="0.2">
      <c r="A312" s="1"/>
      <c r="B312" s="30" t="s">
        <v>16</v>
      </c>
      <c r="C312" s="38" t="s">
        <v>41</v>
      </c>
      <c r="D312" s="38" t="s">
        <v>45</v>
      </c>
      <c r="E312" s="10" t="s">
        <v>198</v>
      </c>
      <c r="F312" s="33">
        <v>240</v>
      </c>
      <c r="G312" s="40"/>
      <c r="H312" s="40"/>
      <c r="I312" s="40">
        <f>G312+H312</f>
        <v>0</v>
      </c>
    </row>
    <row r="313" spans="1:10" x14ac:dyDescent="0.2">
      <c r="A313" s="1"/>
      <c r="B313" s="17" t="s">
        <v>54</v>
      </c>
      <c r="C313" s="10" t="s">
        <v>41</v>
      </c>
      <c r="D313" s="10" t="s">
        <v>45</v>
      </c>
      <c r="E313" s="10" t="s">
        <v>198</v>
      </c>
      <c r="F313" s="14">
        <v>500</v>
      </c>
      <c r="G313" s="15">
        <f>G314</f>
        <v>46484.700000000004</v>
      </c>
      <c r="H313" s="15">
        <f t="shared" ref="H313" si="167">H314</f>
        <v>-3302.8</v>
      </c>
      <c r="I313" s="15">
        <f>I314</f>
        <v>43181.9</v>
      </c>
    </row>
    <row r="314" spans="1:10" x14ac:dyDescent="0.2">
      <c r="A314" s="1"/>
      <c r="B314" s="18" t="s">
        <v>55</v>
      </c>
      <c r="C314" s="10" t="s">
        <v>41</v>
      </c>
      <c r="D314" s="10" t="s">
        <v>45</v>
      </c>
      <c r="E314" s="10" t="s">
        <v>198</v>
      </c>
      <c r="F314" s="14">
        <v>540</v>
      </c>
      <c r="G314" s="15">
        <f>46484.8-0.1</f>
        <v>46484.700000000004</v>
      </c>
      <c r="H314" s="15">
        <v>-3302.8</v>
      </c>
      <c r="I314" s="15">
        <f>G314+H314</f>
        <v>43181.9</v>
      </c>
    </row>
    <row r="315" spans="1:10" ht="60" x14ac:dyDescent="0.2">
      <c r="A315" s="1"/>
      <c r="B315" s="18" t="s">
        <v>300</v>
      </c>
      <c r="C315" s="10" t="s">
        <v>41</v>
      </c>
      <c r="D315" s="10" t="s">
        <v>45</v>
      </c>
      <c r="E315" s="10" t="s">
        <v>199</v>
      </c>
      <c r="F315" s="14"/>
      <c r="G315" s="15">
        <f>G318</f>
        <v>5165</v>
      </c>
      <c r="H315" s="40">
        <f t="shared" ref="H315" si="168">H316+H318</f>
        <v>-367</v>
      </c>
      <c r="I315" s="15">
        <f t="shared" ref="I315" si="169">I316+I318</f>
        <v>4798</v>
      </c>
    </row>
    <row r="316" spans="1:10" s="2" customFormat="1" ht="25.5" hidden="1" customHeight="1" x14ac:dyDescent="0.2">
      <c r="A316" s="1"/>
      <c r="B316" s="18" t="s">
        <v>68</v>
      </c>
      <c r="C316" s="38" t="s">
        <v>41</v>
      </c>
      <c r="D316" s="38" t="s">
        <v>45</v>
      </c>
      <c r="E316" s="10" t="s">
        <v>199</v>
      </c>
      <c r="F316" s="14">
        <v>200</v>
      </c>
      <c r="G316" s="40">
        <f>G317</f>
        <v>0</v>
      </c>
      <c r="H316" s="40">
        <f t="shared" ref="H316" si="170">H317</f>
        <v>0</v>
      </c>
      <c r="I316" s="40">
        <f>I317</f>
        <v>0</v>
      </c>
    </row>
    <row r="317" spans="1:10" s="2" customFormat="1" ht="25.5" hidden="1" customHeight="1" x14ac:dyDescent="0.2">
      <c r="A317" s="1"/>
      <c r="B317" s="30" t="s">
        <v>16</v>
      </c>
      <c r="C317" s="38" t="s">
        <v>41</v>
      </c>
      <c r="D317" s="38" t="s">
        <v>45</v>
      </c>
      <c r="E317" s="10" t="s">
        <v>199</v>
      </c>
      <c r="F317" s="33">
        <v>240</v>
      </c>
      <c r="G317" s="40"/>
      <c r="H317" s="40"/>
      <c r="I317" s="40">
        <f>G317+H317</f>
        <v>0</v>
      </c>
    </row>
    <row r="318" spans="1:10" x14ac:dyDescent="0.2">
      <c r="A318" s="1"/>
      <c r="B318" s="17" t="s">
        <v>54</v>
      </c>
      <c r="C318" s="10" t="s">
        <v>41</v>
      </c>
      <c r="D318" s="10" t="s">
        <v>45</v>
      </c>
      <c r="E318" s="10" t="s">
        <v>199</v>
      </c>
      <c r="F318" s="14">
        <v>500</v>
      </c>
      <c r="G318" s="15">
        <f>G319</f>
        <v>5165</v>
      </c>
      <c r="H318" s="15">
        <f t="shared" ref="H318" si="171">H319</f>
        <v>-367</v>
      </c>
      <c r="I318" s="15">
        <f>I319</f>
        <v>4798</v>
      </c>
    </row>
    <row r="319" spans="1:10" x14ac:dyDescent="0.2">
      <c r="A319" s="1"/>
      <c r="B319" s="18" t="s">
        <v>55</v>
      </c>
      <c r="C319" s="10" t="s">
        <v>41</v>
      </c>
      <c r="D319" s="10" t="s">
        <v>45</v>
      </c>
      <c r="E319" s="10" t="s">
        <v>199</v>
      </c>
      <c r="F319" s="14">
        <v>540</v>
      </c>
      <c r="G319" s="15">
        <v>5165</v>
      </c>
      <c r="H319" s="15">
        <v>-367</v>
      </c>
      <c r="I319" s="15">
        <f>G319+H319</f>
        <v>4798</v>
      </c>
      <c r="J319" s="76"/>
    </row>
    <row r="320" spans="1:10" s="2" customFormat="1" ht="46.5" hidden="1" customHeight="1" x14ac:dyDescent="0.2">
      <c r="A320" s="1"/>
      <c r="B320" s="45" t="s">
        <v>119</v>
      </c>
      <c r="C320" s="38" t="s">
        <v>41</v>
      </c>
      <c r="D320" s="38" t="s">
        <v>45</v>
      </c>
      <c r="E320" s="67" t="s">
        <v>120</v>
      </c>
      <c r="F320" s="39"/>
      <c r="G320" s="40">
        <f>G321</f>
        <v>0</v>
      </c>
      <c r="H320" s="40">
        <f t="shared" ref="H320:H321" si="172">H321</f>
        <v>0</v>
      </c>
      <c r="I320" s="40">
        <f t="shared" ref="I320:I321" si="173">I321</f>
        <v>0</v>
      </c>
    </row>
    <row r="321" spans="1:9" s="2" customFormat="1" ht="25.5" hidden="1" customHeight="1" x14ac:dyDescent="0.2">
      <c r="A321" s="1"/>
      <c r="B321" s="18" t="s">
        <v>68</v>
      </c>
      <c r="C321" s="38" t="s">
        <v>41</v>
      </c>
      <c r="D321" s="38" t="s">
        <v>45</v>
      </c>
      <c r="E321" s="67" t="s">
        <v>120</v>
      </c>
      <c r="F321" s="14">
        <v>200</v>
      </c>
      <c r="G321" s="40">
        <f>G322</f>
        <v>0</v>
      </c>
      <c r="H321" s="40">
        <f t="shared" si="172"/>
        <v>0</v>
      </c>
      <c r="I321" s="40">
        <f t="shared" si="173"/>
        <v>0</v>
      </c>
    </row>
    <row r="322" spans="1:9" s="2" customFormat="1" ht="25.5" hidden="1" customHeight="1" x14ac:dyDescent="0.2">
      <c r="A322" s="1"/>
      <c r="B322" s="30" t="s">
        <v>16</v>
      </c>
      <c r="C322" s="38" t="s">
        <v>41</v>
      </c>
      <c r="D322" s="38" t="s">
        <v>45</v>
      </c>
      <c r="E322" s="67" t="s">
        <v>120</v>
      </c>
      <c r="F322" s="33">
        <v>240</v>
      </c>
      <c r="G322" s="40">
        <v>0</v>
      </c>
      <c r="H322" s="40"/>
      <c r="I322" s="40">
        <v>0</v>
      </c>
    </row>
    <row r="323" spans="1:9" s="2" customFormat="1" ht="48" x14ac:dyDescent="0.2">
      <c r="A323" s="1"/>
      <c r="B323" s="18" t="s">
        <v>301</v>
      </c>
      <c r="C323" s="38" t="s">
        <v>41</v>
      </c>
      <c r="D323" s="38" t="s">
        <v>45</v>
      </c>
      <c r="E323" s="10" t="s">
        <v>200</v>
      </c>
      <c r="F323" s="33"/>
      <c r="G323" s="40">
        <f>G324+G326</f>
        <v>2702.4</v>
      </c>
      <c r="H323" s="40">
        <f t="shared" ref="H323:I323" si="174">H324+H326</f>
        <v>0</v>
      </c>
      <c r="I323" s="40">
        <f t="shared" si="174"/>
        <v>2702.4</v>
      </c>
    </row>
    <row r="324" spans="1:9" s="2" customFormat="1" ht="25.5" hidden="1" customHeight="1" x14ac:dyDescent="0.2">
      <c r="A324" s="1"/>
      <c r="B324" s="18" t="s">
        <v>68</v>
      </c>
      <c r="C324" s="10" t="s">
        <v>41</v>
      </c>
      <c r="D324" s="10" t="s">
        <v>45</v>
      </c>
      <c r="E324" s="10" t="s">
        <v>200</v>
      </c>
      <c r="F324" s="14">
        <v>200</v>
      </c>
      <c r="G324" s="40">
        <f>G325</f>
        <v>0</v>
      </c>
      <c r="H324" s="40">
        <f t="shared" ref="H324" si="175">H325</f>
        <v>0</v>
      </c>
      <c r="I324" s="40">
        <f>I325</f>
        <v>0</v>
      </c>
    </row>
    <row r="325" spans="1:9" s="2" customFormat="1" ht="33.75" hidden="1" customHeight="1" x14ac:dyDescent="0.2">
      <c r="A325" s="1"/>
      <c r="B325" s="18" t="s">
        <v>16</v>
      </c>
      <c r="C325" s="10" t="s">
        <v>41</v>
      </c>
      <c r="D325" s="10" t="s">
        <v>45</v>
      </c>
      <c r="E325" s="10" t="s">
        <v>200</v>
      </c>
      <c r="F325" s="14">
        <v>240</v>
      </c>
      <c r="G325" s="15"/>
      <c r="H325" s="15"/>
      <c r="I325" s="15">
        <f>G325+H325</f>
        <v>0</v>
      </c>
    </row>
    <row r="326" spans="1:9" ht="18.75" customHeight="1" x14ac:dyDescent="0.2">
      <c r="A326" s="1"/>
      <c r="B326" s="17" t="s">
        <v>54</v>
      </c>
      <c r="C326" s="10" t="s">
        <v>41</v>
      </c>
      <c r="D326" s="10" t="s">
        <v>45</v>
      </c>
      <c r="E326" s="10" t="s">
        <v>200</v>
      </c>
      <c r="F326" s="14">
        <v>500</v>
      </c>
      <c r="G326" s="15">
        <f>G327</f>
        <v>2702.4</v>
      </c>
      <c r="H326" s="15">
        <f t="shared" ref="H326" si="176">H327</f>
        <v>0</v>
      </c>
      <c r="I326" s="15">
        <f>I327</f>
        <v>2702.4</v>
      </c>
    </row>
    <row r="327" spans="1:9" ht="18" customHeight="1" x14ac:dyDescent="0.2">
      <c r="A327" s="1"/>
      <c r="B327" s="18" t="s">
        <v>55</v>
      </c>
      <c r="C327" s="10" t="s">
        <v>41</v>
      </c>
      <c r="D327" s="10" t="s">
        <v>45</v>
      </c>
      <c r="E327" s="10" t="s">
        <v>200</v>
      </c>
      <c r="F327" s="14">
        <v>540</v>
      </c>
      <c r="G327" s="15">
        <v>2702.4</v>
      </c>
      <c r="H327" s="15"/>
      <c r="I327" s="15">
        <f>G327+H327</f>
        <v>2702.4</v>
      </c>
    </row>
    <row r="328" spans="1:9" s="2" customFormat="1" ht="18.75" customHeight="1" x14ac:dyDescent="0.2">
      <c r="A328" s="1"/>
      <c r="B328" s="18" t="s">
        <v>267</v>
      </c>
      <c r="C328" s="38" t="s">
        <v>41</v>
      </c>
      <c r="D328" s="38" t="s">
        <v>45</v>
      </c>
      <c r="E328" s="32" t="s">
        <v>201</v>
      </c>
      <c r="F328" s="14"/>
      <c r="G328" s="40">
        <f>G329</f>
        <v>4000</v>
      </c>
      <c r="H328" s="40">
        <f>H329</f>
        <v>88.6</v>
      </c>
      <c r="I328" s="40">
        <f>I329+I331</f>
        <v>4088.6</v>
      </c>
    </row>
    <row r="329" spans="1:9" s="2" customFormat="1" ht="24" x14ac:dyDescent="0.2">
      <c r="A329" s="1"/>
      <c r="B329" s="18" t="s">
        <v>68</v>
      </c>
      <c r="C329" s="10" t="s">
        <v>41</v>
      </c>
      <c r="D329" s="10" t="s">
        <v>45</v>
      </c>
      <c r="E329" s="32" t="s">
        <v>201</v>
      </c>
      <c r="F329" s="14">
        <v>200</v>
      </c>
      <c r="G329" s="15">
        <f>G330</f>
        <v>4000</v>
      </c>
      <c r="H329" s="15">
        <f t="shared" ref="H329" si="177">H330</f>
        <v>88.6</v>
      </c>
      <c r="I329" s="15">
        <f>I330</f>
        <v>4088.6</v>
      </c>
    </row>
    <row r="330" spans="1:9" s="2" customFormat="1" ht="24" x14ac:dyDescent="0.2">
      <c r="A330" s="1"/>
      <c r="B330" s="30" t="s">
        <v>16</v>
      </c>
      <c r="C330" s="32" t="s">
        <v>41</v>
      </c>
      <c r="D330" s="32" t="s">
        <v>45</v>
      </c>
      <c r="E330" s="32" t="s">
        <v>201</v>
      </c>
      <c r="F330" s="33">
        <v>240</v>
      </c>
      <c r="G330" s="34">
        <f>6000-2000</f>
        <v>4000</v>
      </c>
      <c r="H330" s="34">
        <v>88.6</v>
      </c>
      <c r="I330" s="34">
        <f>G330+H330</f>
        <v>4088.6</v>
      </c>
    </row>
    <row r="331" spans="1:9" hidden="1" x14ac:dyDescent="0.2">
      <c r="A331" s="1"/>
      <c r="B331" s="18" t="s">
        <v>18</v>
      </c>
      <c r="C331" s="10" t="s">
        <v>41</v>
      </c>
      <c r="D331" s="10" t="s">
        <v>45</v>
      </c>
      <c r="E331" s="32" t="s">
        <v>201</v>
      </c>
      <c r="F331" s="14">
        <v>800</v>
      </c>
      <c r="G331" s="15">
        <f>G332</f>
        <v>0</v>
      </c>
      <c r="H331" s="15"/>
      <c r="I331" s="15">
        <f>I332</f>
        <v>0</v>
      </c>
    </row>
    <row r="332" spans="1:9" ht="37.5" hidden="1" customHeight="1" x14ac:dyDescent="0.2">
      <c r="A332" s="1"/>
      <c r="B332" s="18" t="s">
        <v>69</v>
      </c>
      <c r="C332" s="10" t="s">
        <v>41</v>
      </c>
      <c r="D332" s="10" t="s">
        <v>45</v>
      </c>
      <c r="E332" s="32" t="s">
        <v>201</v>
      </c>
      <c r="F332" s="14">
        <v>810</v>
      </c>
      <c r="G332" s="15">
        <v>0</v>
      </c>
      <c r="H332" s="15"/>
      <c r="I332" s="15">
        <v>0</v>
      </c>
    </row>
    <row r="333" spans="1:9" ht="20.25" customHeight="1" x14ac:dyDescent="0.2">
      <c r="A333" s="1"/>
      <c r="B333" s="20" t="s">
        <v>46</v>
      </c>
      <c r="C333" s="10" t="s">
        <v>41</v>
      </c>
      <c r="D333" s="10" t="s">
        <v>47</v>
      </c>
      <c r="E333" s="21"/>
      <c r="F333" s="14"/>
      <c r="G333" s="15">
        <f>G334+G367+G383</f>
        <v>5146</v>
      </c>
      <c r="H333" s="15">
        <f t="shared" ref="H333:I333" si="178">H334+H367+H383</f>
        <v>3477.2000000000003</v>
      </c>
      <c r="I333" s="15">
        <f t="shared" si="178"/>
        <v>8623.2000000000007</v>
      </c>
    </row>
    <row r="334" spans="1:9" ht="24" x14ac:dyDescent="0.2">
      <c r="A334" s="56" t="s">
        <v>8</v>
      </c>
      <c r="B334" s="25" t="s">
        <v>265</v>
      </c>
      <c r="C334" s="10" t="s">
        <v>41</v>
      </c>
      <c r="D334" s="10" t="s">
        <v>47</v>
      </c>
      <c r="E334" s="10" t="s">
        <v>98</v>
      </c>
      <c r="F334" s="14"/>
      <c r="G334" s="15">
        <f>G335+G340+G344+G353+G357</f>
        <v>5146</v>
      </c>
      <c r="H334" s="15">
        <f>H335+H340+H344+H353+H357</f>
        <v>3026.3</v>
      </c>
      <c r="I334" s="15">
        <f>I335+I340+I344+I353+I357</f>
        <v>8172.3</v>
      </c>
    </row>
    <row r="335" spans="1:9" ht="36" x14ac:dyDescent="0.2">
      <c r="A335" s="56"/>
      <c r="B335" s="17" t="s">
        <v>304</v>
      </c>
      <c r="C335" s="10" t="s">
        <v>41</v>
      </c>
      <c r="D335" s="10" t="s">
        <v>47</v>
      </c>
      <c r="E335" s="10" t="s">
        <v>352</v>
      </c>
      <c r="F335" s="14"/>
      <c r="G335" s="15">
        <f>G336</f>
        <v>0</v>
      </c>
      <c r="H335" s="15">
        <f>H336</f>
        <v>1497.2</v>
      </c>
      <c r="I335" s="15">
        <f>I336</f>
        <v>1497.2</v>
      </c>
    </row>
    <row r="336" spans="1:9" ht="17.25" customHeight="1" x14ac:dyDescent="0.2">
      <c r="A336" s="1"/>
      <c r="B336" s="17" t="s">
        <v>354</v>
      </c>
      <c r="C336" s="10" t="s">
        <v>41</v>
      </c>
      <c r="D336" s="10" t="s">
        <v>47</v>
      </c>
      <c r="E336" s="10" t="s">
        <v>353</v>
      </c>
      <c r="F336" s="14"/>
      <c r="G336" s="15">
        <f>G337</f>
        <v>0</v>
      </c>
      <c r="H336" s="15">
        <f t="shared" ref="H336:I337" si="179">H337</f>
        <v>1497.2</v>
      </c>
      <c r="I336" s="15">
        <f t="shared" si="179"/>
        <v>1497.2</v>
      </c>
    </row>
    <row r="337" spans="1:9" ht="36" x14ac:dyDescent="0.2">
      <c r="A337" s="1"/>
      <c r="B337" s="17" t="s">
        <v>356</v>
      </c>
      <c r="C337" s="10" t="s">
        <v>41</v>
      </c>
      <c r="D337" s="10" t="s">
        <v>47</v>
      </c>
      <c r="E337" s="10" t="s">
        <v>355</v>
      </c>
      <c r="F337" s="14"/>
      <c r="G337" s="15">
        <f>G338</f>
        <v>0</v>
      </c>
      <c r="H337" s="15">
        <f t="shared" si="179"/>
        <v>1497.2</v>
      </c>
      <c r="I337" s="15">
        <f t="shared" si="179"/>
        <v>1497.2</v>
      </c>
    </row>
    <row r="338" spans="1:9" ht="24" x14ac:dyDescent="0.2">
      <c r="A338" s="1"/>
      <c r="B338" s="18" t="s">
        <v>68</v>
      </c>
      <c r="C338" s="10" t="s">
        <v>41</v>
      </c>
      <c r="D338" s="10" t="s">
        <v>47</v>
      </c>
      <c r="E338" s="10" t="s">
        <v>355</v>
      </c>
      <c r="F338" s="14">
        <v>200</v>
      </c>
      <c r="G338" s="15">
        <f t="shared" ref="G338:I338" si="180">G339</f>
        <v>0</v>
      </c>
      <c r="H338" s="15">
        <f t="shared" si="180"/>
        <v>1497.2</v>
      </c>
      <c r="I338" s="15">
        <f t="shared" si="180"/>
        <v>1497.2</v>
      </c>
    </row>
    <row r="339" spans="1:9" ht="24" x14ac:dyDescent="0.2">
      <c r="A339" s="48"/>
      <c r="B339" s="18" t="s">
        <v>16</v>
      </c>
      <c r="C339" s="10" t="s">
        <v>41</v>
      </c>
      <c r="D339" s="10" t="s">
        <v>47</v>
      </c>
      <c r="E339" s="10" t="s">
        <v>355</v>
      </c>
      <c r="F339" s="14">
        <v>240</v>
      </c>
      <c r="G339" s="15"/>
      <c r="H339" s="15">
        <v>1497.2</v>
      </c>
      <c r="I339" s="15">
        <f>G339+H339</f>
        <v>1497.2</v>
      </c>
    </row>
    <row r="340" spans="1:9" ht="24" x14ac:dyDescent="0.2">
      <c r="A340" s="56"/>
      <c r="B340" s="17" t="s">
        <v>266</v>
      </c>
      <c r="C340" s="10" t="s">
        <v>41</v>
      </c>
      <c r="D340" s="10" t="s">
        <v>47</v>
      </c>
      <c r="E340" s="10" t="s">
        <v>235</v>
      </c>
      <c r="F340" s="14"/>
      <c r="G340" s="15">
        <f>G341</f>
        <v>182.2</v>
      </c>
      <c r="H340" s="15">
        <f t="shared" ref="H340:H341" si="181">H341</f>
        <v>5.7</v>
      </c>
      <c r="I340" s="15">
        <f t="shared" ref="I340:I341" si="182">I341</f>
        <v>187.89999999999998</v>
      </c>
    </row>
    <row r="341" spans="1:9" ht="17.25" customHeight="1" x14ac:dyDescent="0.2">
      <c r="A341" s="1"/>
      <c r="B341" s="17" t="s">
        <v>267</v>
      </c>
      <c r="C341" s="10" t="s">
        <v>41</v>
      </c>
      <c r="D341" s="10" t="s">
        <v>47</v>
      </c>
      <c r="E341" s="10" t="s">
        <v>202</v>
      </c>
      <c r="F341" s="14"/>
      <c r="G341" s="15">
        <f>G342</f>
        <v>182.2</v>
      </c>
      <c r="H341" s="15">
        <f t="shared" si="181"/>
        <v>5.7</v>
      </c>
      <c r="I341" s="15">
        <f t="shared" si="182"/>
        <v>187.89999999999998</v>
      </c>
    </row>
    <row r="342" spans="1:9" ht="24" x14ac:dyDescent="0.2">
      <c r="A342" s="1"/>
      <c r="B342" s="18" t="s">
        <v>68</v>
      </c>
      <c r="C342" s="10" t="s">
        <v>41</v>
      </c>
      <c r="D342" s="10" t="s">
        <v>47</v>
      </c>
      <c r="E342" s="10" t="s">
        <v>202</v>
      </c>
      <c r="F342" s="14">
        <v>200</v>
      </c>
      <c r="G342" s="15">
        <f t="shared" ref="G342:I342" si="183">G343</f>
        <v>182.2</v>
      </c>
      <c r="H342" s="15">
        <f t="shared" si="183"/>
        <v>5.7</v>
      </c>
      <c r="I342" s="15">
        <f t="shared" si="183"/>
        <v>187.89999999999998</v>
      </c>
    </row>
    <row r="343" spans="1:9" ht="24" x14ac:dyDescent="0.2">
      <c r="A343" s="48"/>
      <c r="B343" s="18" t="s">
        <v>16</v>
      </c>
      <c r="C343" s="10" t="s">
        <v>41</v>
      </c>
      <c r="D343" s="10" t="s">
        <v>47</v>
      </c>
      <c r="E343" s="10" t="s">
        <v>202</v>
      </c>
      <c r="F343" s="14">
        <v>240</v>
      </c>
      <c r="G343" s="15">
        <v>182.2</v>
      </c>
      <c r="H343" s="15">
        <v>5.7</v>
      </c>
      <c r="I343" s="15">
        <f>G343+H343</f>
        <v>187.89999999999998</v>
      </c>
    </row>
    <row r="344" spans="1:9" s="2" customFormat="1" ht="24" x14ac:dyDescent="0.2">
      <c r="A344" s="3"/>
      <c r="B344" s="47" t="s">
        <v>357</v>
      </c>
      <c r="C344" s="38" t="s">
        <v>41</v>
      </c>
      <c r="D344" s="38" t="s">
        <v>47</v>
      </c>
      <c r="E344" s="38" t="s">
        <v>248</v>
      </c>
      <c r="F344" s="39"/>
      <c r="G344" s="40">
        <f>G345+G348</f>
        <v>100</v>
      </c>
      <c r="H344" s="40">
        <f t="shared" ref="H344" si="184">H345+H348</f>
        <v>1040.5999999999999</v>
      </c>
      <c r="I344" s="40">
        <f>I345+I348</f>
        <v>1140.5999999999999</v>
      </c>
    </row>
    <row r="345" spans="1:9" s="2" customFormat="1" ht="21.75" hidden="1" customHeight="1" x14ac:dyDescent="0.2">
      <c r="A345" s="3"/>
      <c r="B345" s="47" t="s">
        <v>115</v>
      </c>
      <c r="C345" s="38" t="s">
        <v>41</v>
      </c>
      <c r="D345" s="38" t="s">
        <v>47</v>
      </c>
      <c r="E345" s="67" t="s">
        <v>116</v>
      </c>
      <c r="F345" s="39"/>
      <c r="G345" s="40">
        <f>G346</f>
        <v>0</v>
      </c>
      <c r="H345" s="40">
        <f t="shared" ref="H345:H346" si="185">H346</f>
        <v>0</v>
      </c>
      <c r="I345" s="40">
        <f t="shared" ref="I345:I346" si="186">I346</f>
        <v>0</v>
      </c>
    </row>
    <row r="346" spans="1:9" s="2" customFormat="1" ht="24" hidden="1" x14ac:dyDescent="0.2">
      <c r="A346" s="3"/>
      <c r="B346" s="18" t="s">
        <v>68</v>
      </c>
      <c r="C346" s="38" t="s">
        <v>41</v>
      </c>
      <c r="D346" s="38" t="s">
        <v>47</v>
      </c>
      <c r="E346" s="67" t="s">
        <v>116</v>
      </c>
      <c r="F346" s="39">
        <v>200</v>
      </c>
      <c r="G346" s="40">
        <f>G347</f>
        <v>0</v>
      </c>
      <c r="H346" s="40">
        <f t="shared" si="185"/>
        <v>0</v>
      </c>
      <c r="I346" s="40">
        <f t="shared" si="186"/>
        <v>0</v>
      </c>
    </row>
    <row r="347" spans="1:9" s="2" customFormat="1" ht="24" hidden="1" x14ac:dyDescent="0.2">
      <c r="A347" s="3"/>
      <c r="B347" s="30" t="s">
        <v>16</v>
      </c>
      <c r="C347" s="38" t="s">
        <v>41</v>
      </c>
      <c r="D347" s="38" t="s">
        <v>47</v>
      </c>
      <c r="E347" s="67" t="s">
        <v>116</v>
      </c>
      <c r="F347" s="39">
        <v>240</v>
      </c>
      <c r="G347" s="40">
        <v>0</v>
      </c>
      <c r="H347" s="40"/>
      <c r="I347" s="40">
        <v>0</v>
      </c>
    </row>
    <row r="348" spans="1:9" s="2" customFormat="1" ht="18" customHeight="1" x14ac:dyDescent="0.2">
      <c r="A348" s="3"/>
      <c r="B348" s="17" t="s">
        <v>267</v>
      </c>
      <c r="C348" s="10" t="s">
        <v>41</v>
      </c>
      <c r="D348" s="10" t="s">
        <v>47</v>
      </c>
      <c r="E348" s="32" t="s">
        <v>203</v>
      </c>
      <c r="F348" s="14"/>
      <c r="G348" s="15">
        <f>G349+G351</f>
        <v>100</v>
      </c>
      <c r="H348" s="15">
        <f t="shared" ref="H348" si="187">H349+H351</f>
        <v>1040.5999999999999</v>
      </c>
      <c r="I348" s="15">
        <f>I349+I351</f>
        <v>1140.5999999999999</v>
      </c>
    </row>
    <row r="349" spans="1:9" s="2" customFormat="1" ht="24" x14ac:dyDescent="0.2">
      <c r="A349" s="3"/>
      <c r="B349" s="18" t="s">
        <v>68</v>
      </c>
      <c r="C349" s="10" t="s">
        <v>41</v>
      </c>
      <c r="D349" s="10" t="s">
        <v>47</v>
      </c>
      <c r="E349" s="32" t="s">
        <v>203</v>
      </c>
      <c r="F349" s="14">
        <v>200</v>
      </c>
      <c r="G349" s="15">
        <f>G350</f>
        <v>100</v>
      </c>
      <c r="H349" s="15">
        <f t="shared" ref="H349" si="188">H350</f>
        <v>1040.5999999999999</v>
      </c>
      <c r="I349" s="15">
        <f>I350</f>
        <v>1140.5999999999999</v>
      </c>
    </row>
    <row r="350" spans="1:9" s="2" customFormat="1" ht="24" x14ac:dyDescent="0.2">
      <c r="A350" s="3"/>
      <c r="B350" s="30" t="s">
        <v>16</v>
      </c>
      <c r="C350" s="32" t="s">
        <v>41</v>
      </c>
      <c r="D350" s="32" t="s">
        <v>47</v>
      </c>
      <c r="E350" s="32" t="s">
        <v>203</v>
      </c>
      <c r="F350" s="33">
        <v>240</v>
      </c>
      <c r="G350" s="34">
        <v>100</v>
      </c>
      <c r="H350" s="34">
        <v>1040.5999999999999</v>
      </c>
      <c r="I350" s="34">
        <f>G350+H350</f>
        <v>1140.5999999999999</v>
      </c>
    </row>
    <row r="351" spans="1:9" s="2" customFormat="1" hidden="1" x14ac:dyDescent="0.2">
      <c r="A351" s="3"/>
      <c r="B351" s="30" t="s">
        <v>18</v>
      </c>
      <c r="C351" s="32" t="s">
        <v>41</v>
      </c>
      <c r="D351" s="32" t="s">
        <v>47</v>
      </c>
      <c r="E351" s="65" t="s">
        <v>99</v>
      </c>
      <c r="F351" s="33">
        <v>800</v>
      </c>
      <c r="G351" s="34">
        <f>G352</f>
        <v>0</v>
      </c>
      <c r="H351" s="34">
        <f t="shared" ref="H351" si="189">H352</f>
        <v>0</v>
      </c>
      <c r="I351" s="34">
        <f>I352</f>
        <v>0</v>
      </c>
    </row>
    <row r="352" spans="1:9" s="2" customFormat="1" ht="36" hidden="1" x14ac:dyDescent="0.2">
      <c r="A352" s="3"/>
      <c r="B352" s="30" t="s">
        <v>69</v>
      </c>
      <c r="C352" s="32" t="s">
        <v>41</v>
      </c>
      <c r="D352" s="32" t="s">
        <v>47</v>
      </c>
      <c r="E352" s="65" t="s">
        <v>99</v>
      </c>
      <c r="F352" s="33">
        <v>810</v>
      </c>
      <c r="G352" s="34">
        <v>0</v>
      </c>
      <c r="H352" s="34"/>
      <c r="I352" s="34">
        <v>0</v>
      </c>
    </row>
    <row r="353" spans="2:9" ht="24" x14ac:dyDescent="0.2">
      <c r="B353" s="17" t="s">
        <v>268</v>
      </c>
      <c r="C353" s="10" t="s">
        <v>41</v>
      </c>
      <c r="D353" s="10" t="s">
        <v>47</v>
      </c>
      <c r="E353" s="22" t="s">
        <v>249</v>
      </c>
      <c r="F353" s="14"/>
      <c r="G353" s="15">
        <f>G354</f>
        <v>4163.8</v>
      </c>
      <c r="H353" s="15">
        <f t="shared" ref="H353:H365" si="190">H354</f>
        <v>336.8</v>
      </c>
      <c r="I353" s="15">
        <f t="shared" ref="I353:I355" si="191">I354</f>
        <v>4500.6000000000004</v>
      </c>
    </row>
    <row r="354" spans="2:9" x14ac:dyDescent="0.2">
      <c r="B354" s="17" t="s">
        <v>267</v>
      </c>
      <c r="C354" s="10" t="s">
        <v>41</v>
      </c>
      <c r="D354" s="10" t="s">
        <v>47</v>
      </c>
      <c r="E354" s="22" t="s">
        <v>204</v>
      </c>
      <c r="F354" s="14"/>
      <c r="G354" s="15">
        <f>G355</f>
        <v>4163.8</v>
      </c>
      <c r="H354" s="15">
        <f t="shared" si="190"/>
        <v>336.8</v>
      </c>
      <c r="I354" s="15">
        <f t="shared" si="191"/>
        <v>4500.6000000000004</v>
      </c>
    </row>
    <row r="355" spans="2:9" ht="24" x14ac:dyDescent="0.2">
      <c r="B355" s="18" t="s">
        <v>68</v>
      </c>
      <c r="C355" s="10" t="s">
        <v>41</v>
      </c>
      <c r="D355" s="10" t="s">
        <v>47</v>
      </c>
      <c r="E355" s="22" t="s">
        <v>204</v>
      </c>
      <c r="F355" s="14">
        <v>200</v>
      </c>
      <c r="G355" s="15">
        <f>G356</f>
        <v>4163.8</v>
      </c>
      <c r="H355" s="15">
        <f t="shared" si="190"/>
        <v>336.8</v>
      </c>
      <c r="I355" s="15">
        <f t="shared" si="191"/>
        <v>4500.6000000000004</v>
      </c>
    </row>
    <row r="356" spans="2:9" ht="24" x14ac:dyDescent="0.2">
      <c r="B356" s="18" t="s">
        <v>16</v>
      </c>
      <c r="C356" s="10" t="s">
        <v>41</v>
      </c>
      <c r="D356" s="10" t="s">
        <v>47</v>
      </c>
      <c r="E356" s="22" t="s">
        <v>204</v>
      </c>
      <c r="F356" s="14">
        <v>240</v>
      </c>
      <c r="G356" s="15">
        <f>5116.8-953</f>
        <v>4163.8</v>
      </c>
      <c r="H356" s="15">
        <v>336.8</v>
      </c>
      <c r="I356" s="15">
        <f>G356+H356</f>
        <v>4500.6000000000004</v>
      </c>
    </row>
    <row r="357" spans="2:9" ht="24" x14ac:dyDescent="0.2">
      <c r="B357" s="17" t="s">
        <v>149</v>
      </c>
      <c r="C357" s="10" t="s">
        <v>41</v>
      </c>
      <c r="D357" s="10" t="s">
        <v>47</v>
      </c>
      <c r="E357" s="22" t="s">
        <v>250</v>
      </c>
      <c r="F357" s="14"/>
      <c r="G357" s="15">
        <f>G358+G361+G364</f>
        <v>700</v>
      </c>
      <c r="H357" s="15">
        <f t="shared" ref="H357:I357" si="192">H358+H361+H364</f>
        <v>146</v>
      </c>
      <c r="I357" s="15">
        <f t="shared" si="192"/>
        <v>846</v>
      </c>
    </row>
    <row r="358" spans="2:9" s="2" customFormat="1" ht="24" hidden="1" x14ac:dyDescent="0.2">
      <c r="B358" s="45" t="s">
        <v>160</v>
      </c>
      <c r="C358" s="38" t="s">
        <v>41</v>
      </c>
      <c r="D358" s="10" t="s">
        <v>47</v>
      </c>
      <c r="E358" s="38" t="s">
        <v>205</v>
      </c>
      <c r="F358" s="39"/>
      <c r="G358" s="40">
        <f>G359</f>
        <v>0</v>
      </c>
      <c r="H358" s="40">
        <f t="shared" ref="H358" si="193">H359</f>
        <v>0</v>
      </c>
      <c r="I358" s="40">
        <f>I359</f>
        <v>0</v>
      </c>
    </row>
    <row r="359" spans="2:9" s="2" customFormat="1" ht="24" hidden="1" x14ac:dyDescent="0.2">
      <c r="B359" s="18" t="s">
        <v>68</v>
      </c>
      <c r="C359" s="38" t="s">
        <v>41</v>
      </c>
      <c r="D359" s="10" t="s">
        <v>47</v>
      </c>
      <c r="E359" s="38" t="s">
        <v>205</v>
      </c>
      <c r="F359" s="14">
        <v>200</v>
      </c>
      <c r="G359" s="15">
        <f t="shared" ref="G359:I359" si="194">G360</f>
        <v>0</v>
      </c>
      <c r="H359" s="15">
        <f t="shared" si="194"/>
        <v>0</v>
      </c>
      <c r="I359" s="15">
        <f t="shared" si="194"/>
        <v>0</v>
      </c>
    </row>
    <row r="360" spans="2:9" s="2" customFormat="1" ht="24" hidden="1" x14ac:dyDescent="0.2">
      <c r="B360" s="18" t="s">
        <v>16</v>
      </c>
      <c r="C360" s="38" t="s">
        <v>41</v>
      </c>
      <c r="D360" s="10" t="s">
        <v>47</v>
      </c>
      <c r="E360" s="38" t="s">
        <v>205</v>
      </c>
      <c r="F360" s="14">
        <v>240</v>
      </c>
      <c r="G360" s="15">
        <v>0</v>
      </c>
      <c r="H360" s="15"/>
      <c r="I360" s="15">
        <f>G360+H360</f>
        <v>0</v>
      </c>
    </row>
    <row r="361" spans="2:9" s="2" customFormat="1" ht="24" hidden="1" x14ac:dyDescent="0.2">
      <c r="B361" s="17" t="s">
        <v>160</v>
      </c>
      <c r="C361" s="38" t="s">
        <v>41</v>
      </c>
      <c r="D361" s="10" t="s">
        <v>47</v>
      </c>
      <c r="E361" s="10" t="s">
        <v>206</v>
      </c>
      <c r="F361" s="14"/>
      <c r="G361" s="15">
        <f t="shared" ref="G361:I362" si="195">G362</f>
        <v>0</v>
      </c>
      <c r="H361" s="15">
        <f t="shared" si="195"/>
        <v>0</v>
      </c>
      <c r="I361" s="15">
        <f t="shared" si="195"/>
        <v>0</v>
      </c>
    </row>
    <row r="362" spans="2:9" s="2" customFormat="1" ht="24" hidden="1" x14ac:dyDescent="0.2">
      <c r="B362" s="18" t="s">
        <v>68</v>
      </c>
      <c r="C362" s="38" t="s">
        <v>41</v>
      </c>
      <c r="D362" s="10" t="s">
        <v>47</v>
      </c>
      <c r="E362" s="10" t="s">
        <v>206</v>
      </c>
      <c r="F362" s="14">
        <v>200</v>
      </c>
      <c r="G362" s="15">
        <f t="shared" si="195"/>
        <v>0</v>
      </c>
      <c r="H362" s="15">
        <f t="shared" si="195"/>
        <v>0</v>
      </c>
      <c r="I362" s="15">
        <f t="shared" si="195"/>
        <v>0</v>
      </c>
    </row>
    <row r="363" spans="2:9" s="2" customFormat="1" ht="24" hidden="1" x14ac:dyDescent="0.2">
      <c r="B363" s="18" t="s">
        <v>16</v>
      </c>
      <c r="C363" s="38" t="s">
        <v>41</v>
      </c>
      <c r="D363" s="10" t="s">
        <v>47</v>
      </c>
      <c r="E363" s="10" t="s">
        <v>206</v>
      </c>
      <c r="F363" s="14">
        <v>240</v>
      </c>
      <c r="G363" s="15">
        <v>0</v>
      </c>
      <c r="H363" s="15"/>
      <c r="I363" s="15">
        <f>G363+H363</f>
        <v>0</v>
      </c>
    </row>
    <row r="364" spans="2:9" ht="24" x14ac:dyDescent="0.2">
      <c r="B364" s="17" t="s">
        <v>62</v>
      </c>
      <c r="C364" s="10" t="s">
        <v>41</v>
      </c>
      <c r="D364" s="10" t="s">
        <v>47</v>
      </c>
      <c r="E364" s="22" t="s">
        <v>207</v>
      </c>
      <c r="F364" s="14"/>
      <c r="G364" s="15">
        <f>G365</f>
        <v>700</v>
      </c>
      <c r="H364" s="15">
        <f t="shared" si="190"/>
        <v>146</v>
      </c>
      <c r="I364" s="15">
        <f t="shared" ref="I364:I365" si="196">I365</f>
        <v>846</v>
      </c>
    </row>
    <row r="365" spans="2:9" ht="24" x14ac:dyDescent="0.2">
      <c r="B365" s="18" t="s">
        <v>68</v>
      </c>
      <c r="C365" s="10" t="s">
        <v>41</v>
      </c>
      <c r="D365" s="10" t="s">
        <v>47</v>
      </c>
      <c r="E365" s="22" t="s">
        <v>207</v>
      </c>
      <c r="F365" s="14">
        <v>200</v>
      </c>
      <c r="G365" s="15">
        <f>G366</f>
        <v>700</v>
      </c>
      <c r="H365" s="15">
        <f t="shared" si="190"/>
        <v>146</v>
      </c>
      <c r="I365" s="15">
        <f t="shared" si="196"/>
        <v>846</v>
      </c>
    </row>
    <row r="366" spans="2:9" ht="24" x14ac:dyDescent="0.2">
      <c r="B366" s="18" t="s">
        <v>16</v>
      </c>
      <c r="C366" s="10" t="s">
        <v>41</v>
      </c>
      <c r="D366" s="10" t="s">
        <v>47</v>
      </c>
      <c r="E366" s="22" t="s">
        <v>207</v>
      </c>
      <c r="F366" s="14">
        <v>240</v>
      </c>
      <c r="G366" s="15">
        <v>700</v>
      </c>
      <c r="H366" s="15">
        <v>146</v>
      </c>
      <c r="I366" s="15">
        <f>G366+H366</f>
        <v>846</v>
      </c>
    </row>
    <row r="367" spans="2:9" s="2" customFormat="1" ht="33.75" hidden="1" customHeight="1" x14ac:dyDescent="0.2">
      <c r="B367" s="47" t="s">
        <v>134</v>
      </c>
      <c r="C367" s="38" t="s">
        <v>41</v>
      </c>
      <c r="D367" s="38" t="s">
        <v>47</v>
      </c>
      <c r="E367" s="46" t="s">
        <v>100</v>
      </c>
      <c r="F367" s="39"/>
      <c r="G367" s="40">
        <f>G368</f>
        <v>0</v>
      </c>
      <c r="H367" s="40">
        <f t="shared" ref="H367" si="197">H368</f>
        <v>0</v>
      </c>
      <c r="I367" s="40">
        <f>I368</f>
        <v>0</v>
      </c>
    </row>
    <row r="368" spans="2:9" s="2" customFormat="1" ht="24" hidden="1" x14ac:dyDescent="0.2">
      <c r="B368" s="18" t="s">
        <v>135</v>
      </c>
      <c r="C368" s="10" t="s">
        <v>41</v>
      </c>
      <c r="D368" s="10" t="s">
        <v>47</v>
      </c>
      <c r="E368" s="22" t="s">
        <v>101</v>
      </c>
      <c r="F368" s="14"/>
      <c r="G368" s="15">
        <f>G369+G379</f>
        <v>0</v>
      </c>
      <c r="H368" s="15">
        <f t="shared" ref="H368" si="198">H369+H379</f>
        <v>0</v>
      </c>
      <c r="I368" s="15">
        <f>I369+I379</f>
        <v>0</v>
      </c>
    </row>
    <row r="369" spans="1:9" s="2" customFormat="1" ht="24" hidden="1" x14ac:dyDescent="0.2">
      <c r="B369" s="18" t="s">
        <v>127</v>
      </c>
      <c r="C369" s="10" t="s">
        <v>41</v>
      </c>
      <c r="D369" s="10" t="s">
        <v>47</v>
      </c>
      <c r="E369" s="68" t="s">
        <v>124</v>
      </c>
      <c r="F369" s="14"/>
      <c r="G369" s="15">
        <f>G370+G373+G376</f>
        <v>0</v>
      </c>
      <c r="H369" s="15">
        <f t="shared" ref="H369:I369" si="199">H370+H373+H376</f>
        <v>0</v>
      </c>
      <c r="I369" s="15">
        <f t="shared" si="199"/>
        <v>0</v>
      </c>
    </row>
    <row r="370" spans="1:9" ht="24" hidden="1" x14ac:dyDescent="0.2">
      <c r="A370" s="1"/>
      <c r="B370" s="18" t="s">
        <v>128</v>
      </c>
      <c r="C370" s="10" t="s">
        <v>41</v>
      </c>
      <c r="D370" s="10" t="s">
        <v>47</v>
      </c>
      <c r="E370" s="66" t="s">
        <v>125</v>
      </c>
      <c r="F370" s="14"/>
      <c r="G370" s="15">
        <f>G371</f>
        <v>0</v>
      </c>
      <c r="H370" s="15">
        <f t="shared" ref="H370:H371" si="200">H371</f>
        <v>0</v>
      </c>
      <c r="I370" s="15">
        <f t="shared" ref="I370:I371" si="201">I371</f>
        <v>0</v>
      </c>
    </row>
    <row r="371" spans="1:9" ht="24" hidden="1" x14ac:dyDescent="0.2">
      <c r="A371" s="1"/>
      <c r="B371" s="18" t="s">
        <v>68</v>
      </c>
      <c r="C371" s="10" t="s">
        <v>41</v>
      </c>
      <c r="D371" s="10" t="s">
        <v>47</v>
      </c>
      <c r="E371" s="66" t="s">
        <v>125</v>
      </c>
      <c r="F371" s="14">
        <v>200</v>
      </c>
      <c r="G371" s="15">
        <f>G372</f>
        <v>0</v>
      </c>
      <c r="H371" s="15">
        <f t="shared" si="200"/>
        <v>0</v>
      </c>
      <c r="I371" s="15">
        <f t="shared" si="201"/>
        <v>0</v>
      </c>
    </row>
    <row r="372" spans="1:9" ht="24" hidden="1" x14ac:dyDescent="0.2">
      <c r="A372" s="1"/>
      <c r="B372" s="18" t="s">
        <v>16</v>
      </c>
      <c r="C372" s="10" t="s">
        <v>41</v>
      </c>
      <c r="D372" s="10" t="s">
        <v>47</v>
      </c>
      <c r="E372" s="66" t="s">
        <v>125</v>
      </c>
      <c r="F372" s="14">
        <v>240</v>
      </c>
      <c r="G372" s="15">
        <v>0</v>
      </c>
      <c r="H372" s="15"/>
      <c r="I372" s="15">
        <v>0</v>
      </c>
    </row>
    <row r="373" spans="1:9" ht="24" hidden="1" x14ac:dyDescent="0.2">
      <c r="A373" s="1"/>
      <c r="B373" s="18" t="s">
        <v>139</v>
      </c>
      <c r="C373" s="10" t="s">
        <v>41</v>
      </c>
      <c r="D373" s="10" t="s">
        <v>47</v>
      </c>
      <c r="E373" s="66" t="s">
        <v>126</v>
      </c>
      <c r="F373" s="14"/>
      <c r="G373" s="15">
        <f>G374</f>
        <v>0</v>
      </c>
      <c r="H373" s="15">
        <f t="shared" ref="H373:H374" si="202">H374</f>
        <v>0</v>
      </c>
      <c r="I373" s="15">
        <f t="shared" ref="I373:I374" si="203">I374</f>
        <v>0</v>
      </c>
    </row>
    <row r="374" spans="1:9" ht="24" hidden="1" x14ac:dyDescent="0.2">
      <c r="A374" s="1"/>
      <c r="B374" s="18" t="s">
        <v>68</v>
      </c>
      <c r="C374" s="10" t="s">
        <v>41</v>
      </c>
      <c r="D374" s="10" t="s">
        <v>47</v>
      </c>
      <c r="E374" s="66" t="s">
        <v>126</v>
      </c>
      <c r="F374" s="14">
        <v>200</v>
      </c>
      <c r="G374" s="15">
        <f>G375</f>
        <v>0</v>
      </c>
      <c r="H374" s="15">
        <f t="shared" si="202"/>
        <v>0</v>
      </c>
      <c r="I374" s="15">
        <f t="shared" si="203"/>
        <v>0</v>
      </c>
    </row>
    <row r="375" spans="1:9" ht="24" hidden="1" x14ac:dyDescent="0.2">
      <c r="A375" s="1"/>
      <c r="B375" s="18" t="s">
        <v>16</v>
      </c>
      <c r="C375" s="10" t="s">
        <v>41</v>
      </c>
      <c r="D375" s="10" t="s">
        <v>47</v>
      </c>
      <c r="E375" s="66" t="s">
        <v>126</v>
      </c>
      <c r="F375" s="14">
        <v>240</v>
      </c>
      <c r="G375" s="15">
        <v>0</v>
      </c>
      <c r="H375" s="15"/>
      <c r="I375" s="15">
        <f>G375+H375</f>
        <v>0</v>
      </c>
    </row>
    <row r="376" spans="1:9" ht="24" hidden="1" x14ac:dyDescent="0.2">
      <c r="A376" s="1"/>
      <c r="B376" s="17" t="s">
        <v>62</v>
      </c>
      <c r="C376" s="10" t="s">
        <v>41</v>
      </c>
      <c r="D376" s="10" t="s">
        <v>47</v>
      </c>
      <c r="E376" s="66" t="s">
        <v>133</v>
      </c>
      <c r="F376" s="14"/>
      <c r="G376" s="15">
        <f>G377</f>
        <v>0</v>
      </c>
      <c r="H376" s="15">
        <f t="shared" ref="H376" si="204">H377</f>
        <v>0</v>
      </c>
      <c r="I376" s="15">
        <f>I377</f>
        <v>0</v>
      </c>
    </row>
    <row r="377" spans="1:9" ht="24" hidden="1" x14ac:dyDescent="0.2">
      <c r="A377" s="1"/>
      <c r="B377" s="18" t="s">
        <v>68</v>
      </c>
      <c r="C377" s="10" t="s">
        <v>41</v>
      </c>
      <c r="D377" s="10" t="s">
        <v>47</v>
      </c>
      <c r="E377" s="66" t="s">
        <v>133</v>
      </c>
      <c r="F377" s="14">
        <v>200</v>
      </c>
      <c r="G377" s="15">
        <f t="shared" ref="G377:I377" si="205">G378</f>
        <v>0</v>
      </c>
      <c r="H377" s="15">
        <f t="shared" si="205"/>
        <v>0</v>
      </c>
      <c r="I377" s="15">
        <f t="shared" si="205"/>
        <v>0</v>
      </c>
    </row>
    <row r="378" spans="1:9" ht="24" hidden="1" x14ac:dyDescent="0.2">
      <c r="A378" s="48"/>
      <c r="B378" s="18" t="s">
        <v>16</v>
      </c>
      <c r="C378" s="10" t="s">
        <v>41</v>
      </c>
      <c r="D378" s="10" t="s">
        <v>47</v>
      </c>
      <c r="E378" s="66" t="s">
        <v>133</v>
      </c>
      <c r="F378" s="14">
        <v>240</v>
      </c>
      <c r="G378" s="15">
        <v>0</v>
      </c>
      <c r="H378" s="15"/>
      <c r="I378" s="15">
        <f>G378+H378</f>
        <v>0</v>
      </c>
    </row>
    <row r="379" spans="1:9" s="2" customFormat="1" ht="24" hidden="1" x14ac:dyDescent="0.2">
      <c r="B379" s="18" t="s">
        <v>102</v>
      </c>
      <c r="C379" s="10" t="s">
        <v>41</v>
      </c>
      <c r="D379" s="10" t="s">
        <v>47</v>
      </c>
      <c r="E379" s="68" t="s">
        <v>103</v>
      </c>
      <c r="F379" s="14"/>
      <c r="G379" s="15">
        <f>G380</f>
        <v>0</v>
      </c>
      <c r="H379" s="15">
        <f t="shared" ref="H379:H381" si="206">H380</f>
        <v>0</v>
      </c>
      <c r="I379" s="15">
        <f t="shared" ref="I379:I381" si="207">I380</f>
        <v>0</v>
      </c>
    </row>
    <row r="380" spans="1:9" s="2" customFormat="1" ht="24" hidden="1" x14ac:dyDescent="0.2">
      <c r="B380" s="18" t="s">
        <v>105</v>
      </c>
      <c r="C380" s="10" t="s">
        <v>41</v>
      </c>
      <c r="D380" s="10" t="s">
        <v>47</v>
      </c>
      <c r="E380" s="68" t="s">
        <v>104</v>
      </c>
      <c r="F380" s="14"/>
      <c r="G380" s="15">
        <f>G381</f>
        <v>0</v>
      </c>
      <c r="H380" s="15">
        <f t="shared" si="206"/>
        <v>0</v>
      </c>
      <c r="I380" s="15">
        <f t="shared" si="207"/>
        <v>0</v>
      </c>
    </row>
    <row r="381" spans="1:9" s="2" customFormat="1" ht="24" hidden="1" x14ac:dyDescent="0.2">
      <c r="B381" s="18" t="s">
        <v>68</v>
      </c>
      <c r="C381" s="10" t="s">
        <v>41</v>
      </c>
      <c r="D381" s="10" t="s">
        <v>47</v>
      </c>
      <c r="E381" s="68" t="s">
        <v>104</v>
      </c>
      <c r="F381" s="14">
        <v>200</v>
      </c>
      <c r="G381" s="15">
        <f>G382</f>
        <v>0</v>
      </c>
      <c r="H381" s="15">
        <f t="shared" si="206"/>
        <v>0</v>
      </c>
      <c r="I381" s="15">
        <f t="shared" si="207"/>
        <v>0</v>
      </c>
    </row>
    <row r="382" spans="1:9" s="2" customFormat="1" ht="24" hidden="1" x14ac:dyDescent="0.2">
      <c r="B382" s="18" t="s">
        <v>16</v>
      </c>
      <c r="C382" s="10" t="s">
        <v>41</v>
      </c>
      <c r="D382" s="10" t="s">
        <v>47</v>
      </c>
      <c r="E382" s="68" t="s">
        <v>104</v>
      </c>
      <c r="F382" s="14">
        <v>240</v>
      </c>
      <c r="G382" s="15">
        <v>0</v>
      </c>
      <c r="H382" s="15"/>
      <c r="I382" s="15">
        <f>G382+H382</f>
        <v>0</v>
      </c>
    </row>
    <row r="383" spans="1:9" ht="24" x14ac:dyDescent="0.2">
      <c r="A383" s="1"/>
      <c r="B383" s="16" t="s">
        <v>269</v>
      </c>
      <c r="C383" s="10" t="s">
        <v>41</v>
      </c>
      <c r="D383" s="10" t="s">
        <v>47</v>
      </c>
      <c r="E383" s="10" t="s">
        <v>79</v>
      </c>
      <c r="F383" s="14" t="s">
        <v>8</v>
      </c>
      <c r="G383" s="15">
        <f>G384</f>
        <v>0</v>
      </c>
      <c r="H383" s="15">
        <f t="shared" ref="H383:I384" si="208">H384</f>
        <v>450.9</v>
      </c>
      <c r="I383" s="15">
        <f t="shared" si="208"/>
        <v>450.9</v>
      </c>
    </row>
    <row r="384" spans="1:9" x14ac:dyDescent="0.2">
      <c r="A384" s="1"/>
      <c r="B384" s="16" t="s">
        <v>261</v>
      </c>
      <c r="C384" s="10" t="s">
        <v>41</v>
      </c>
      <c r="D384" s="10" t="s">
        <v>47</v>
      </c>
      <c r="E384" s="10" t="s">
        <v>219</v>
      </c>
      <c r="F384" s="14"/>
      <c r="G384" s="15">
        <f>G385</f>
        <v>0</v>
      </c>
      <c r="H384" s="15">
        <f t="shared" si="208"/>
        <v>450.9</v>
      </c>
      <c r="I384" s="15">
        <f t="shared" si="208"/>
        <v>450.9</v>
      </c>
    </row>
    <row r="385" spans="1:9" s="2" customFormat="1" ht="24" x14ac:dyDescent="0.2">
      <c r="A385" s="1"/>
      <c r="B385" s="36" t="s">
        <v>262</v>
      </c>
      <c r="C385" s="10" t="s">
        <v>41</v>
      </c>
      <c r="D385" s="10" t="s">
        <v>47</v>
      </c>
      <c r="E385" s="38" t="s">
        <v>223</v>
      </c>
      <c r="F385" s="39"/>
      <c r="G385" s="40">
        <f>G386+G389</f>
        <v>0</v>
      </c>
      <c r="H385" s="40">
        <f t="shared" ref="H385:I385" si="209">H386+H389</f>
        <v>450.9</v>
      </c>
      <c r="I385" s="40">
        <f t="shared" si="209"/>
        <v>450.9</v>
      </c>
    </row>
    <row r="386" spans="1:9" ht="22.5" hidden="1" customHeight="1" x14ac:dyDescent="0.2">
      <c r="B386" s="47" t="s">
        <v>60</v>
      </c>
      <c r="C386" s="10" t="s">
        <v>41</v>
      </c>
      <c r="D386" s="10" t="s">
        <v>47</v>
      </c>
      <c r="E386" s="38" t="s">
        <v>176</v>
      </c>
      <c r="F386" s="39"/>
      <c r="G386" s="40">
        <f>G387</f>
        <v>0</v>
      </c>
      <c r="H386" s="40">
        <f t="shared" ref="H386:I387" si="210">H387</f>
        <v>0</v>
      </c>
      <c r="I386" s="40">
        <f t="shared" si="210"/>
        <v>0</v>
      </c>
    </row>
    <row r="387" spans="1:9" ht="24" hidden="1" x14ac:dyDescent="0.2">
      <c r="B387" s="18" t="s">
        <v>68</v>
      </c>
      <c r="C387" s="10" t="s">
        <v>41</v>
      </c>
      <c r="D387" s="10" t="s">
        <v>47</v>
      </c>
      <c r="E387" s="38" t="s">
        <v>176</v>
      </c>
      <c r="F387" s="39">
        <v>200</v>
      </c>
      <c r="G387" s="40">
        <f>G388</f>
        <v>0</v>
      </c>
      <c r="H387" s="40">
        <f t="shared" si="210"/>
        <v>0</v>
      </c>
      <c r="I387" s="40">
        <f t="shared" si="210"/>
        <v>0</v>
      </c>
    </row>
    <row r="388" spans="1:9" ht="24" hidden="1" x14ac:dyDescent="0.2">
      <c r="B388" s="18" t="s">
        <v>16</v>
      </c>
      <c r="C388" s="10" t="s">
        <v>41</v>
      </c>
      <c r="D388" s="10" t="s">
        <v>47</v>
      </c>
      <c r="E388" s="38" t="s">
        <v>176</v>
      </c>
      <c r="F388" s="39">
        <v>240</v>
      </c>
      <c r="G388" s="40">
        <v>0</v>
      </c>
      <c r="H388" s="40"/>
      <c r="I388" s="40">
        <f>G388+H388</f>
        <v>0</v>
      </c>
    </row>
    <row r="389" spans="1:9" s="2" customFormat="1" ht="21.75" customHeight="1" x14ac:dyDescent="0.2">
      <c r="A389" s="3"/>
      <c r="B389" s="47" t="s">
        <v>115</v>
      </c>
      <c r="C389" s="38" t="s">
        <v>41</v>
      </c>
      <c r="D389" s="38" t="s">
        <v>47</v>
      </c>
      <c r="E389" s="38" t="s">
        <v>177</v>
      </c>
      <c r="F389" s="39"/>
      <c r="G389" s="40">
        <f>G390</f>
        <v>0</v>
      </c>
      <c r="H389" s="40">
        <f t="shared" ref="H389:I390" si="211">H390</f>
        <v>450.9</v>
      </c>
      <c r="I389" s="40">
        <f t="shared" si="211"/>
        <v>450.9</v>
      </c>
    </row>
    <row r="390" spans="1:9" s="2" customFormat="1" ht="24" x14ac:dyDescent="0.2">
      <c r="A390" s="3"/>
      <c r="B390" s="18" t="s">
        <v>68</v>
      </c>
      <c r="C390" s="38" t="s">
        <v>41</v>
      </c>
      <c r="D390" s="38" t="s">
        <v>47</v>
      </c>
      <c r="E390" s="38" t="s">
        <v>177</v>
      </c>
      <c r="F390" s="39">
        <v>200</v>
      </c>
      <c r="G390" s="40">
        <f>G391</f>
        <v>0</v>
      </c>
      <c r="H390" s="40">
        <f t="shared" si="211"/>
        <v>450.9</v>
      </c>
      <c r="I390" s="40">
        <f t="shared" si="211"/>
        <v>450.9</v>
      </c>
    </row>
    <row r="391" spans="1:9" s="2" customFormat="1" ht="24" x14ac:dyDescent="0.2">
      <c r="A391" s="3"/>
      <c r="B391" s="30" t="s">
        <v>16</v>
      </c>
      <c r="C391" s="38" t="s">
        <v>41</v>
      </c>
      <c r="D391" s="38" t="s">
        <v>47</v>
      </c>
      <c r="E391" s="38" t="s">
        <v>177</v>
      </c>
      <c r="F391" s="39">
        <v>240</v>
      </c>
      <c r="G391" s="40">
        <v>0</v>
      </c>
      <c r="H391" s="40">
        <f>300+150.9</f>
        <v>450.9</v>
      </c>
      <c r="I391" s="40">
        <f>G391+H391</f>
        <v>450.9</v>
      </c>
    </row>
    <row r="392" spans="1:9" ht="19.5" hidden="1" customHeight="1" x14ac:dyDescent="0.2">
      <c r="A392" s="1"/>
      <c r="B392" s="20" t="s">
        <v>151</v>
      </c>
      <c r="C392" s="10" t="s">
        <v>41</v>
      </c>
      <c r="D392" s="10" t="s">
        <v>41</v>
      </c>
      <c r="E392" s="10"/>
      <c r="F392" s="14"/>
      <c r="G392" s="15">
        <f>G393+G400</f>
        <v>0</v>
      </c>
      <c r="H392" s="15">
        <f>H393+H400</f>
        <v>0</v>
      </c>
      <c r="I392" s="15">
        <f>I393+I400</f>
        <v>0</v>
      </c>
    </row>
    <row r="393" spans="1:9" ht="27" hidden="1" customHeight="1" x14ac:dyDescent="0.2">
      <c r="A393" s="1"/>
      <c r="B393" s="17" t="s">
        <v>150</v>
      </c>
      <c r="C393" s="13">
        <v>5</v>
      </c>
      <c r="D393" s="13">
        <v>5</v>
      </c>
      <c r="E393" s="10" t="s">
        <v>81</v>
      </c>
      <c r="F393" s="14"/>
      <c r="G393" s="15">
        <f>G394</f>
        <v>0</v>
      </c>
      <c r="H393" s="15">
        <f t="shared" ref="H393:I394" si="212">H394</f>
        <v>0</v>
      </c>
      <c r="I393" s="15">
        <f t="shared" si="212"/>
        <v>0</v>
      </c>
    </row>
    <row r="394" spans="1:9" ht="36" hidden="1" customHeight="1" x14ac:dyDescent="0.2">
      <c r="A394" s="1"/>
      <c r="B394" s="17" t="s">
        <v>275</v>
      </c>
      <c r="C394" s="13">
        <v>5</v>
      </c>
      <c r="D394" s="13">
        <v>5</v>
      </c>
      <c r="E394" s="10" t="s">
        <v>224</v>
      </c>
      <c r="F394" s="14"/>
      <c r="G394" s="15">
        <f>G395</f>
        <v>0</v>
      </c>
      <c r="H394" s="15">
        <f t="shared" si="212"/>
        <v>0</v>
      </c>
      <c r="I394" s="15">
        <f t="shared" si="212"/>
        <v>0</v>
      </c>
    </row>
    <row r="395" spans="1:9" ht="23.25" hidden="1" customHeight="1" x14ac:dyDescent="0.2">
      <c r="A395" s="1"/>
      <c r="B395" s="17" t="s">
        <v>62</v>
      </c>
      <c r="C395" s="13">
        <v>5</v>
      </c>
      <c r="D395" s="13">
        <v>5</v>
      </c>
      <c r="E395" s="10" t="s">
        <v>179</v>
      </c>
      <c r="F395" s="14"/>
      <c r="G395" s="15">
        <f>G397+G398</f>
        <v>0</v>
      </c>
      <c r="H395" s="15">
        <f>H397+H398</f>
        <v>0</v>
      </c>
      <c r="I395" s="15">
        <f>I397+I398</f>
        <v>0</v>
      </c>
    </row>
    <row r="396" spans="1:9" hidden="1" x14ac:dyDescent="0.2">
      <c r="A396" s="1"/>
      <c r="B396" s="17" t="s">
        <v>18</v>
      </c>
      <c r="C396" s="13">
        <v>5</v>
      </c>
      <c r="D396" s="13">
        <v>5</v>
      </c>
      <c r="E396" s="10" t="s">
        <v>179</v>
      </c>
      <c r="F396" s="14">
        <v>800</v>
      </c>
      <c r="G396" s="15">
        <f>G397</f>
        <v>0</v>
      </c>
      <c r="H396" s="15">
        <f t="shared" ref="H396:I396" si="213">H397</f>
        <v>0</v>
      </c>
      <c r="I396" s="15">
        <f t="shared" si="213"/>
        <v>0</v>
      </c>
    </row>
    <row r="397" spans="1:9" ht="19.5" hidden="1" customHeight="1" x14ac:dyDescent="0.2">
      <c r="A397" s="1"/>
      <c r="B397" s="18" t="s">
        <v>72</v>
      </c>
      <c r="C397" s="13">
        <v>5</v>
      </c>
      <c r="D397" s="13">
        <v>5</v>
      </c>
      <c r="E397" s="10" t="s">
        <v>179</v>
      </c>
      <c r="F397" s="14">
        <v>830</v>
      </c>
      <c r="G397" s="15">
        <v>0</v>
      </c>
      <c r="H397" s="15"/>
      <c r="I397" s="15">
        <f>G397+H397</f>
        <v>0</v>
      </c>
    </row>
    <row r="398" spans="1:9" hidden="1" x14ac:dyDescent="0.2">
      <c r="A398" s="1"/>
      <c r="B398" s="17" t="s">
        <v>18</v>
      </c>
      <c r="C398" s="13">
        <v>5</v>
      </c>
      <c r="D398" s="13">
        <v>5</v>
      </c>
      <c r="E398" s="66" t="s">
        <v>152</v>
      </c>
      <c r="F398" s="14">
        <v>800</v>
      </c>
      <c r="G398" s="15">
        <f>G399</f>
        <v>0</v>
      </c>
      <c r="H398" s="15">
        <f t="shared" ref="H398" si="214">H399</f>
        <v>0</v>
      </c>
      <c r="I398" s="15">
        <f>I399</f>
        <v>0</v>
      </c>
    </row>
    <row r="399" spans="1:9" ht="36" hidden="1" x14ac:dyDescent="0.2">
      <c r="A399" s="1"/>
      <c r="B399" s="18" t="s">
        <v>69</v>
      </c>
      <c r="C399" s="13">
        <v>5</v>
      </c>
      <c r="D399" s="13">
        <v>5</v>
      </c>
      <c r="E399" s="66" t="s">
        <v>152</v>
      </c>
      <c r="F399" s="14">
        <v>810</v>
      </c>
      <c r="G399" s="15">
        <v>0</v>
      </c>
      <c r="H399" s="15"/>
      <c r="I399" s="15">
        <f>G399+H399</f>
        <v>0</v>
      </c>
    </row>
    <row r="400" spans="1:9" s="2" customFormat="1" ht="29.25" hidden="1" customHeight="1" x14ac:dyDescent="0.2">
      <c r="B400" s="18" t="s">
        <v>121</v>
      </c>
      <c r="C400" s="10" t="s">
        <v>122</v>
      </c>
      <c r="D400" s="10" t="s">
        <v>26</v>
      </c>
      <c r="E400" s="22"/>
      <c r="F400" s="14"/>
      <c r="G400" s="15">
        <f>G401</f>
        <v>0</v>
      </c>
      <c r="H400" s="15">
        <f t="shared" ref="H400:H402" si="215">H401</f>
        <v>0</v>
      </c>
      <c r="I400" s="15">
        <f t="shared" ref="I400:I402" si="216">I401</f>
        <v>0</v>
      </c>
    </row>
    <row r="401" spans="2:10" s="2" customFormat="1" hidden="1" x14ac:dyDescent="0.2">
      <c r="B401" s="18" t="s">
        <v>123</v>
      </c>
      <c r="C401" s="10" t="s">
        <v>122</v>
      </c>
      <c r="D401" s="10" t="s">
        <v>41</v>
      </c>
      <c r="E401" s="22"/>
      <c r="F401" s="14"/>
      <c r="G401" s="15">
        <f>G402</f>
        <v>0</v>
      </c>
      <c r="H401" s="15">
        <f t="shared" si="215"/>
        <v>0</v>
      </c>
      <c r="I401" s="15">
        <f t="shared" si="216"/>
        <v>0</v>
      </c>
    </row>
    <row r="402" spans="2:10" s="2" customFormat="1" ht="24" hidden="1" x14ac:dyDescent="0.2">
      <c r="B402" s="18" t="s">
        <v>77</v>
      </c>
      <c r="C402" s="10" t="s">
        <v>122</v>
      </c>
      <c r="D402" s="10" t="s">
        <v>41</v>
      </c>
      <c r="E402" s="68" t="s">
        <v>94</v>
      </c>
      <c r="F402" s="14"/>
      <c r="G402" s="15">
        <f>G403</f>
        <v>0</v>
      </c>
      <c r="H402" s="15">
        <f t="shared" si="215"/>
        <v>0</v>
      </c>
      <c r="I402" s="15">
        <f t="shared" si="216"/>
        <v>0</v>
      </c>
    </row>
    <row r="403" spans="2:10" s="2" customFormat="1" ht="30" hidden="1" customHeight="1" x14ac:dyDescent="0.2">
      <c r="B403" s="18" t="s">
        <v>43</v>
      </c>
      <c r="C403" s="10" t="s">
        <v>122</v>
      </c>
      <c r="D403" s="10" t="s">
        <v>41</v>
      </c>
      <c r="E403" s="68" t="s">
        <v>96</v>
      </c>
      <c r="F403" s="14"/>
      <c r="G403" s="15">
        <f>G404+G410+G407</f>
        <v>0</v>
      </c>
      <c r="H403" s="15">
        <f t="shared" ref="H403" si="217">H404+H410+H407</f>
        <v>0</v>
      </c>
      <c r="I403" s="15">
        <f>I404+I410+I407</f>
        <v>0</v>
      </c>
    </row>
    <row r="404" spans="2:10" s="2" customFormat="1" ht="36" hidden="1" x14ac:dyDescent="0.2">
      <c r="B404" s="45" t="s">
        <v>140</v>
      </c>
      <c r="C404" s="10" t="s">
        <v>122</v>
      </c>
      <c r="D404" s="10" t="s">
        <v>41</v>
      </c>
      <c r="E404" s="68" t="s">
        <v>120</v>
      </c>
      <c r="F404" s="14"/>
      <c r="G404" s="15">
        <f>G405</f>
        <v>0</v>
      </c>
      <c r="H404" s="15">
        <f t="shared" ref="H404:H405" si="218">H405</f>
        <v>0</v>
      </c>
      <c r="I404" s="15">
        <f t="shared" ref="I404:I405" si="219">I405</f>
        <v>0</v>
      </c>
    </row>
    <row r="405" spans="2:10" s="2" customFormat="1" ht="24" hidden="1" customHeight="1" x14ac:dyDescent="0.2">
      <c r="B405" s="18" t="s">
        <v>68</v>
      </c>
      <c r="C405" s="10" t="s">
        <v>122</v>
      </c>
      <c r="D405" s="10" t="s">
        <v>41</v>
      </c>
      <c r="E405" s="68" t="s">
        <v>120</v>
      </c>
      <c r="F405" s="14">
        <v>200</v>
      </c>
      <c r="G405" s="15">
        <f>G406</f>
        <v>0</v>
      </c>
      <c r="H405" s="15">
        <f t="shared" si="218"/>
        <v>0</v>
      </c>
      <c r="I405" s="15">
        <f t="shared" si="219"/>
        <v>0</v>
      </c>
    </row>
    <row r="406" spans="2:10" s="2" customFormat="1" ht="24" hidden="1" x14ac:dyDescent="0.2">
      <c r="B406" s="18" t="s">
        <v>16</v>
      </c>
      <c r="C406" s="10" t="s">
        <v>122</v>
      </c>
      <c r="D406" s="10" t="s">
        <v>41</v>
      </c>
      <c r="E406" s="68" t="s">
        <v>120</v>
      </c>
      <c r="F406" s="14">
        <v>240</v>
      </c>
      <c r="G406" s="15">
        <v>0</v>
      </c>
      <c r="H406" s="15"/>
      <c r="I406" s="15">
        <f>G406+H406</f>
        <v>0</v>
      </c>
    </row>
    <row r="407" spans="2:10" s="2" customFormat="1" ht="48" hidden="1" x14ac:dyDescent="0.2">
      <c r="B407" s="30" t="s">
        <v>61</v>
      </c>
      <c r="C407" s="38" t="s">
        <v>122</v>
      </c>
      <c r="D407" s="38" t="s">
        <v>41</v>
      </c>
      <c r="E407" s="69" t="s">
        <v>114</v>
      </c>
      <c r="F407" s="33"/>
      <c r="G407" s="40">
        <f>G408</f>
        <v>0</v>
      </c>
      <c r="H407" s="40">
        <f t="shared" ref="H407:H408" si="220">H408</f>
        <v>0</v>
      </c>
      <c r="I407" s="40">
        <f t="shared" ref="I407:I408" si="221">I408</f>
        <v>0</v>
      </c>
    </row>
    <row r="408" spans="2:10" s="2" customFormat="1" hidden="1" x14ac:dyDescent="0.2">
      <c r="B408" s="30" t="s">
        <v>54</v>
      </c>
      <c r="C408" s="38" t="s">
        <v>122</v>
      </c>
      <c r="D408" s="38" t="s">
        <v>41</v>
      </c>
      <c r="E408" s="69" t="s">
        <v>114</v>
      </c>
      <c r="F408" s="33">
        <v>500</v>
      </c>
      <c r="G408" s="40">
        <f>G409</f>
        <v>0</v>
      </c>
      <c r="H408" s="40">
        <f t="shared" si="220"/>
        <v>0</v>
      </c>
      <c r="I408" s="40">
        <f t="shared" si="221"/>
        <v>0</v>
      </c>
    </row>
    <row r="409" spans="2:10" s="2" customFormat="1" hidden="1" x14ac:dyDescent="0.2">
      <c r="B409" s="30" t="s">
        <v>55</v>
      </c>
      <c r="C409" s="38" t="s">
        <v>122</v>
      </c>
      <c r="D409" s="38" t="s">
        <v>41</v>
      </c>
      <c r="E409" s="69" t="s">
        <v>114</v>
      </c>
      <c r="F409" s="33">
        <v>540</v>
      </c>
      <c r="G409" s="40">
        <v>0</v>
      </c>
      <c r="H409" s="40"/>
      <c r="I409" s="40">
        <v>0</v>
      </c>
    </row>
    <row r="410" spans="2:10" s="2" customFormat="1" ht="28.5" hidden="1" customHeight="1" x14ac:dyDescent="0.2">
      <c r="B410" s="30" t="s">
        <v>62</v>
      </c>
      <c r="C410" s="38" t="s">
        <v>122</v>
      </c>
      <c r="D410" s="38" t="s">
        <v>41</v>
      </c>
      <c r="E410" s="67" t="s">
        <v>97</v>
      </c>
      <c r="F410" s="33"/>
      <c r="G410" s="40">
        <f>G411</f>
        <v>0</v>
      </c>
      <c r="H410" s="40">
        <f t="shared" ref="H410:H411" si="222">H411</f>
        <v>0</v>
      </c>
      <c r="I410" s="40">
        <f t="shared" ref="I410:I411" si="223">I411</f>
        <v>0</v>
      </c>
    </row>
    <row r="411" spans="2:10" s="2" customFormat="1" ht="22.5" hidden="1" customHeight="1" x14ac:dyDescent="0.2">
      <c r="B411" s="18" t="s">
        <v>68</v>
      </c>
      <c r="C411" s="10" t="s">
        <v>122</v>
      </c>
      <c r="D411" s="10" t="s">
        <v>41</v>
      </c>
      <c r="E411" s="66" t="s">
        <v>97</v>
      </c>
      <c r="F411" s="14">
        <v>200</v>
      </c>
      <c r="G411" s="40">
        <f>G412</f>
        <v>0</v>
      </c>
      <c r="H411" s="40">
        <f t="shared" si="222"/>
        <v>0</v>
      </c>
      <c r="I411" s="40">
        <f t="shared" si="223"/>
        <v>0</v>
      </c>
    </row>
    <row r="412" spans="2:10" s="2" customFormat="1" ht="21" hidden="1" customHeight="1" x14ac:dyDescent="0.2">
      <c r="B412" s="18" t="s">
        <v>16</v>
      </c>
      <c r="C412" s="10" t="s">
        <v>122</v>
      </c>
      <c r="D412" s="10" t="s">
        <v>41</v>
      </c>
      <c r="E412" s="66" t="s">
        <v>97</v>
      </c>
      <c r="F412" s="14">
        <v>240</v>
      </c>
      <c r="G412" s="15">
        <v>0</v>
      </c>
      <c r="H412" s="15"/>
      <c r="I412" s="15">
        <v>0</v>
      </c>
    </row>
    <row r="413" spans="2:10" x14ac:dyDescent="0.2">
      <c r="B413" s="18" t="s">
        <v>112</v>
      </c>
      <c r="C413" s="10" t="s">
        <v>35</v>
      </c>
      <c r="D413" s="10" t="s">
        <v>26</v>
      </c>
      <c r="E413" s="10"/>
      <c r="F413" s="14"/>
      <c r="G413" s="15">
        <f>G414</f>
        <v>31587.200000000001</v>
      </c>
      <c r="H413" s="15">
        <f t="shared" ref="H413:I413" si="224">H414</f>
        <v>-148.4</v>
      </c>
      <c r="I413" s="15">
        <f t="shared" si="224"/>
        <v>31438.799999999999</v>
      </c>
    </row>
    <row r="414" spans="2:10" x14ac:dyDescent="0.2">
      <c r="B414" s="18" t="s">
        <v>48</v>
      </c>
      <c r="C414" s="10" t="s">
        <v>35</v>
      </c>
      <c r="D414" s="10" t="s">
        <v>33</v>
      </c>
      <c r="E414" s="10"/>
      <c r="F414" s="14"/>
      <c r="G414" s="15">
        <f>G415+G437</f>
        <v>31587.200000000001</v>
      </c>
      <c r="H414" s="15">
        <f t="shared" ref="H414:I414" si="225">H415+H437</f>
        <v>-148.4</v>
      </c>
      <c r="I414" s="15">
        <f t="shared" si="225"/>
        <v>31438.799999999999</v>
      </c>
    </row>
    <row r="415" spans="2:10" ht="24" x14ac:dyDescent="0.2">
      <c r="B415" s="20" t="s">
        <v>258</v>
      </c>
      <c r="C415" s="10" t="s">
        <v>35</v>
      </c>
      <c r="D415" s="10" t="s">
        <v>33</v>
      </c>
      <c r="E415" s="38" t="s">
        <v>106</v>
      </c>
      <c r="F415" s="14"/>
      <c r="G415" s="15">
        <f>G416+G424</f>
        <v>31487.200000000001</v>
      </c>
      <c r="H415" s="15">
        <f t="shared" ref="H415:I415" si="226">H417+H424</f>
        <v>-148.4</v>
      </c>
      <c r="I415" s="15">
        <f t="shared" si="226"/>
        <v>31338.799999999999</v>
      </c>
      <c r="J415" s="76"/>
    </row>
    <row r="416" spans="2:10" ht="36" x14ac:dyDescent="0.2">
      <c r="B416" s="47" t="s">
        <v>304</v>
      </c>
      <c r="C416" s="10" t="s">
        <v>35</v>
      </c>
      <c r="D416" s="10" t="s">
        <v>33</v>
      </c>
      <c r="E416" s="38" t="s">
        <v>107</v>
      </c>
      <c r="F416" s="39"/>
      <c r="G416" s="40">
        <f>G417</f>
        <v>170</v>
      </c>
      <c r="H416" s="40">
        <f t="shared" ref="H416:I416" si="227">H417</f>
        <v>0</v>
      </c>
      <c r="I416" s="40">
        <f t="shared" si="227"/>
        <v>170</v>
      </c>
    </row>
    <row r="417" spans="2:9" ht="24" x14ac:dyDescent="0.2">
      <c r="B417" s="47" t="s">
        <v>259</v>
      </c>
      <c r="C417" s="38" t="s">
        <v>35</v>
      </c>
      <c r="D417" s="38" t="s">
        <v>33</v>
      </c>
      <c r="E417" s="38" t="s">
        <v>108</v>
      </c>
      <c r="F417" s="39"/>
      <c r="G417" s="40">
        <f>G418+G421</f>
        <v>170</v>
      </c>
      <c r="H417" s="40">
        <f t="shared" ref="H417:I417" si="228">H418+H421</f>
        <v>0</v>
      </c>
      <c r="I417" s="40">
        <f t="shared" si="228"/>
        <v>170</v>
      </c>
    </row>
    <row r="418" spans="2:9" ht="24" x14ac:dyDescent="0.2">
      <c r="B418" s="47" t="s">
        <v>260</v>
      </c>
      <c r="C418" s="38" t="s">
        <v>35</v>
      </c>
      <c r="D418" s="38" t="s">
        <v>33</v>
      </c>
      <c r="E418" s="32" t="s">
        <v>209</v>
      </c>
      <c r="F418" s="39"/>
      <c r="G418" s="40">
        <f>G419</f>
        <v>161.5</v>
      </c>
      <c r="H418" s="40">
        <f t="shared" ref="H418:H419" si="229">H419</f>
        <v>0</v>
      </c>
      <c r="I418" s="40">
        <f t="shared" ref="I418:I419" si="230">I419</f>
        <v>161.5</v>
      </c>
    </row>
    <row r="419" spans="2:9" ht="24" x14ac:dyDescent="0.2">
      <c r="B419" s="18" t="s">
        <v>68</v>
      </c>
      <c r="C419" s="10" t="s">
        <v>35</v>
      </c>
      <c r="D419" s="10" t="s">
        <v>33</v>
      </c>
      <c r="E419" s="32" t="s">
        <v>209</v>
      </c>
      <c r="F419" s="14">
        <v>200</v>
      </c>
      <c r="G419" s="15">
        <f>G420</f>
        <v>161.5</v>
      </c>
      <c r="H419" s="15">
        <f t="shared" si="229"/>
        <v>0</v>
      </c>
      <c r="I419" s="15">
        <f t="shared" si="230"/>
        <v>161.5</v>
      </c>
    </row>
    <row r="420" spans="2:9" ht="24" x14ac:dyDescent="0.2">
      <c r="B420" s="30" t="s">
        <v>16</v>
      </c>
      <c r="C420" s="32" t="s">
        <v>35</v>
      </c>
      <c r="D420" s="32" t="s">
        <v>33</v>
      </c>
      <c r="E420" s="32" t="s">
        <v>209</v>
      </c>
      <c r="F420" s="33">
        <v>240</v>
      </c>
      <c r="G420" s="34">
        <v>161.5</v>
      </c>
      <c r="H420" s="34"/>
      <c r="I420" s="34">
        <f>G420+H420</f>
        <v>161.5</v>
      </c>
    </row>
    <row r="421" spans="2:9" ht="36" x14ac:dyDescent="0.2">
      <c r="B421" s="30" t="s">
        <v>141</v>
      </c>
      <c r="C421" s="32" t="s">
        <v>35</v>
      </c>
      <c r="D421" s="32" t="s">
        <v>33</v>
      </c>
      <c r="E421" s="32" t="s">
        <v>210</v>
      </c>
      <c r="F421" s="33"/>
      <c r="G421" s="34">
        <f>G422</f>
        <v>8.5</v>
      </c>
      <c r="H421" s="34">
        <f t="shared" ref="H421:H422" si="231">H422</f>
        <v>0</v>
      </c>
      <c r="I421" s="34">
        <f t="shared" ref="I421:I422" si="232">I422</f>
        <v>8.5</v>
      </c>
    </row>
    <row r="422" spans="2:9" ht="24" x14ac:dyDescent="0.2">
      <c r="B422" s="18" t="s">
        <v>68</v>
      </c>
      <c r="C422" s="32" t="s">
        <v>35</v>
      </c>
      <c r="D422" s="32" t="s">
        <v>33</v>
      </c>
      <c r="E422" s="32" t="s">
        <v>210</v>
      </c>
      <c r="F422" s="14">
        <v>200</v>
      </c>
      <c r="G422" s="34">
        <f>G423</f>
        <v>8.5</v>
      </c>
      <c r="H422" s="34">
        <f t="shared" si="231"/>
        <v>0</v>
      </c>
      <c r="I422" s="34">
        <f t="shared" si="232"/>
        <v>8.5</v>
      </c>
    </row>
    <row r="423" spans="2:9" ht="24" x14ac:dyDescent="0.2">
      <c r="B423" s="30" t="s">
        <v>16</v>
      </c>
      <c r="C423" s="32" t="s">
        <v>35</v>
      </c>
      <c r="D423" s="32" t="s">
        <v>33</v>
      </c>
      <c r="E423" s="32" t="s">
        <v>210</v>
      </c>
      <c r="F423" s="33">
        <v>240</v>
      </c>
      <c r="G423" s="34">
        <v>8.5</v>
      </c>
      <c r="H423" s="34"/>
      <c r="I423" s="34">
        <f>G423+H423</f>
        <v>8.5</v>
      </c>
    </row>
    <row r="424" spans="2:9" x14ac:dyDescent="0.2">
      <c r="B424" s="17" t="s">
        <v>261</v>
      </c>
      <c r="C424" s="10" t="s">
        <v>35</v>
      </c>
      <c r="D424" s="10" t="s">
        <v>33</v>
      </c>
      <c r="E424" s="10" t="s">
        <v>251</v>
      </c>
      <c r="F424" s="14"/>
      <c r="G424" s="15">
        <f>G425</f>
        <v>31317.200000000001</v>
      </c>
      <c r="H424" s="15">
        <f t="shared" ref="H424:I424" si="233">H425</f>
        <v>-148.4</v>
      </c>
      <c r="I424" s="15">
        <f t="shared" si="233"/>
        <v>31168.799999999999</v>
      </c>
    </row>
    <row r="425" spans="2:9" ht="24" x14ac:dyDescent="0.2">
      <c r="B425" s="17" t="s">
        <v>262</v>
      </c>
      <c r="C425" s="10" t="s">
        <v>35</v>
      </c>
      <c r="D425" s="10" t="s">
        <v>33</v>
      </c>
      <c r="E425" s="38" t="s">
        <v>252</v>
      </c>
      <c r="F425" s="14"/>
      <c r="G425" s="15">
        <f>G426</f>
        <v>31317.200000000001</v>
      </c>
      <c r="H425" s="15">
        <f t="shared" ref="H425:I425" si="234">H426</f>
        <v>-148.4</v>
      </c>
      <c r="I425" s="15">
        <f t="shared" si="234"/>
        <v>31168.799999999999</v>
      </c>
    </row>
    <row r="426" spans="2:9" ht="24" x14ac:dyDescent="0.2">
      <c r="B426" s="17" t="s">
        <v>67</v>
      </c>
      <c r="C426" s="10" t="s">
        <v>35</v>
      </c>
      <c r="D426" s="10" t="s">
        <v>33</v>
      </c>
      <c r="E426" s="10" t="s">
        <v>208</v>
      </c>
      <c r="F426" s="14"/>
      <c r="G426" s="15">
        <f>G427+G429+G431</f>
        <v>31317.200000000001</v>
      </c>
      <c r="H426" s="15">
        <f t="shared" ref="H426:I426" si="235">H427+H429+H431</f>
        <v>-148.4</v>
      </c>
      <c r="I426" s="15">
        <f t="shared" si="235"/>
        <v>31168.799999999999</v>
      </c>
    </row>
    <row r="427" spans="2:9" ht="48" x14ac:dyDescent="0.2">
      <c r="B427" s="18" t="s">
        <v>10</v>
      </c>
      <c r="C427" s="10" t="s">
        <v>35</v>
      </c>
      <c r="D427" s="10" t="s">
        <v>33</v>
      </c>
      <c r="E427" s="10" t="s">
        <v>208</v>
      </c>
      <c r="F427" s="14">
        <v>100</v>
      </c>
      <c r="G427" s="15">
        <f>G428</f>
        <v>27575.8</v>
      </c>
      <c r="H427" s="15">
        <f t="shared" ref="H427" si="236">H428</f>
        <v>0</v>
      </c>
      <c r="I427" s="15">
        <f>I428</f>
        <v>27575.8</v>
      </c>
    </row>
    <row r="428" spans="2:9" x14ac:dyDescent="0.2">
      <c r="B428" s="18" t="s">
        <v>71</v>
      </c>
      <c r="C428" s="10" t="s">
        <v>35</v>
      </c>
      <c r="D428" s="10" t="s">
        <v>33</v>
      </c>
      <c r="E428" s="10" t="s">
        <v>208</v>
      </c>
      <c r="F428" s="14">
        <v>110</v>
      </c>
      <c r="G428" s="15">
        <v>27575.8</v>
      </c>
      <c r="H428" s="15"/>
      <c r="I428" s="15">
        <f>G428+H428</f>
        <v>27575.8</v>
      </c>
    </row>
    <row r="429" spans="2:9" ht="24" x14ac:dyDescent="0.2">
      <c r="B429" s="18" t="s">
        <v>68</v>
      </c>
      <c r="C429" s="10" t="s">
        <v>35</v>
      </c>
      <c r="D429" s="10" t="s">
        <v>33</v>
      </c>
      <c r="E429" s="10" t="s">
        <v>208</v>
      </c>
      <c r="F429" s="14">
        <v>200</v>
      </c>
      <c r="G429" s="15">
        <f>G430</f>
        <v>3501.1000000000004</v>
      </c>
      <c r="H429" s="15">
        <f t="shared" ref="H429" si="237">H430</f>
        <v>-148.4</v>
      </c>
      <c r="I429" s="15">
        <f>I430</f>
        <v>3352.7000000000003</v>
      </c>
    </row>
    <row r="430" spans="2:9" ht="24" x14ac:dyDescent="0.2">
      <c r="B430" s="18" t="s">
        <v>16</v>
      </c>
      <c r="C430" s="10" t="s">
        <v>35</v>
      </c>
      <c r="D430" s="10" t="s">
        <v>33</v>
      </c>
      <c r="E430" s="10" t="s">
        <v>208</v>
      </c>
      <c r="F430" s="14">
        <v>240</v>
      </c>
      <c r="G430" s="15">
        <f>3052.8-0.1+300+148.4</f>
        <v>3501.1000000000004</v>
      </c>
      <c r="H430" s="15">
        <f>-148.3-0.1</f>
        <v>-148.4</v>
      </c>
      <c r="I430" s="15">
        <f>G430+H430</f>
        <v>3352.7000000000003</v>
      </c>
    </row>
    <row r="431" spans="2:9" x14ac:dyDescent="0.2">
      <c r="B431" s="18" t="s">
        <v>18</v>
      </c>
      <c r="C431" s="10" t="s">
        <v>35</v>
      </c>
      <c r="D431" s="10" t="s">
        <v>33</v>
      </c>
      <c r="E431" s="10" t="s">
        <v>208</v>
      </c>
      <c r="F431" s="14">
        <v>800</v>
      </c>
      <c r="G431" s="15">
        <f>G432+G433</f>
        <v>240.3</v>
      </c>
      <c r="H431" s="15">
        <f t="shared" ref="H431" si="238">H432+H433</f>
        <v>0</v>
      </c>
      <c r="I431" s="15">
        <f>I432+I433</f>
        <v>240.3</v>
      </c>
    </row>
    <row r="432" spans="2:9" s="2" customFormat="1" hidden="1" x14ac:dyDescent="0.2">
      <c r="B432" s="41" t="s">
        <v>72</v>
      </c>
      <c r="C432" s="43" t="s">
        <v>35</v>
      </c>
      <c r="D432" s="43" t="s">
        <v>33</v>
      </c>
      <c r="E432" s="10" t="s">
        <v>208</v>
      </c>
      <c r="F432" s="73">
        <v>830</v>
      </c>
      <c r="G432" s="44">
        <v>0</v>
      </c>
      <c r="H432" s="44"/>
      <c r="I432" s="44">
        <f>G432+H432</f>
        <v>0</v>
      </c>
    </row>
    <row r="433" spans="2:9" x14ac:dyDescent="0.2">
      <c r="B433" s="18" t="s">
        <v>19</v>
      </c>
      <c r="C433" s="10" t="s">
        <v>35</v>
      </c>
      <c r="D433" s="10" t="s">
        <v>33</v>
      </c>
      <c r="E433" s="10" t="s">
        <v>208</v>
      </c>
      <c r="F433" s="14">
        <v>850</v>
      </c>
      <c r="G433" s="15">
        <v>240.3</v>
      </c>
      <c r="H433" s="15"/>
      <c r="I433" s="15">
        <f>G433+H433</f>
        <v>240.3</v>
      </c>
    </row>
    <row r="434" spans="2:9" ht="22.5" hidden="1" customHeight="1" x14ac:dyDescent="0.2">
      <c r="B434" s="47" t="s">
        <v>115</v>
      </c>
      <c r="C434" s="10" t="s">
        <v>35</v>
      </c>
      <c r="D434" s="10" t="s">
        <v>33</v>
      </c>
      <c r="E434" s="67" t="s">
        <v>117</v>
      </c>
      <c r="F434" s="39"/>
      <c r="G434" s="40">
        <f>G435</f>
        <v>0</v>
      </c>
      <c r="H434" s="40">
        <f t="shared" ref="H434:H435" si="239">H435</f>
        <v>0</v>
      </c>
      <c r="I434" s="40">
        <f t="shared" ref="I434:I435" si="240">I435</f>
        <v>0</v>
      </c>
    </row>
    <row r="435" spans="2:9" ht="24" hidden="1" x14ac:dyDescent="0.2">
      <c r="B435" s="18" t="s">
        <v>68</v>
      </c>
      <c r="C435" s="38" t="s">
        <v>35</v>
      </c>
      <c r="D435" s="38" t="s">
        <v>33</v>
      </c>
      <c r="E435" s="67" t="s">
        <v>117</v>
      </c>
      <c r="F435" s="39">
        <v>200</v>
      </c>
      <c r="G435" s="40">
        <f>G436</f>
        <v>0</v>
      </c>
      <c r="H435" s="40">
        <f t="shared" si="239"/>
        <v>0</v>
      </c>
      <c r="I435" s="40">
        <f t="shared" si="240"/>
        <v>0</v>
      </c>
    </row>
    <row r="436" spans="2:9" ht="24" hidden="1" x14ac:dyDescent="0.2">
      <c r="B436" s="18" t="s">
        <v>16</v>
      </c>
      <c r="C436" s="38" t="s">
        <v>35</v>
      </c>
      <c r="D436" s="38" t="s">
        <v>33</v>
      </c>
      <c r="E436" s="67" t="s">
        <v>117</v>
      </c>
      <c r="F436" s="39">
        <v>240</v>
      </c>
      <c r="G436" s="40">
        <v>0</v>
      </c>
      <c r="H436" s="40"/>
      <c r="I436" s="40">
        <v>0</v>
      </c>
    </row>
    <row r="437" spans="2:9" ht="36" x14ac:dyDescent="0.2">
      <c r="B437" s="59" t="s">
        <v>277</v>
      </c>
      <c r="C437" s="10" t="s">
        <v>35</v>
      </c>
      <c r="D437" s="10" t="s">
        <v>33</v>
      </c>
      <c r="E437" s="10" t="s">
        <v>89</v>
      </c>
      <c r="F437" s="14"/>
      <c r="G437" s="15">
        <f>G438+G443</f>
        <v>100</v>
      </c>
      <c r="H437" s="15">
        <f t="shared" ref="H437" si="241">H438+H443</f>
        <v>0</v>
      </c>
      <c r="I437" s="15">
        <f>I438+I443</f>
        <v>100</v>
      </c>
    </row>
    <row r="438" spans="2:9" x14ac:dyDescent="0.2">
      <c r="B438" s="17" t="s">
        <v>261</v>
      </c>
      <c r="C438" s="13">
        <v>8</v>
      </c>
      <c r="D438" s="13">
        <v>1</v>
      </c>
      <c r="E438" s="10" t="s">
        <v>226</v>
      </c>
      <c r="F438" s="14"/>
      <c r="G438" s="15">
        <f t="shared" ref="G438:I441" si="242">G439</f>
        <v>50</v>
      </c>
      <c r="H438" s="15">
        <f t="shared" si="242"/>
        <v>0</v>
      </c>
      <c r="I438" s="15">
        <f t="shared" si="242"/>
        <v>50</v>
      </c>
    </row>
    <row r="439" spans="2:9" ht="36" x14ac:dyDescent="0.2">
      <c r="B439" s="17" t="s">
        <v>281</v>
      </c>
      <c r="C439" s="13">
        <v>8</v>
      </c>
      <c r="D439" s="13">
        <v>1</v>
      </c>
      <c r="E439" s="10" t="s">
        <v>254</v>
      </c>
      <c r="F439" s="14"/>
      <c r="G439" s="15">
        <f t="shared" si="242"/>
        <v>50</v>
      </c>
      <c r="H439" s="15">
        <f t="shared" si="242"/>
        <v>0</v>
      </c>
      <c r="I439" s="15">
        <f t="shared" si="242"/>
        <v>50</v>
      </c>
    </row>
    <row r="440" spans="2:9" x14ac:dyDescent="0.2">
      <c r="B440" s="17" t="s">
        <v>267</v>
      </c>
      <c r="C440" s="13">
        <v>8</v>
      </c>
      <c r="D440" s="13">
        <v>1</v>
      </c>
      <c r="E440" s="10" t="s">
        <v>212</v>
      </c>
      <c r="F440" s="14"/>
      <c r="G440" s="15">
        <f>G441</f>
        <v>50</v>
      </c>
      <c r="H440" s="15">
        <f t="shared" si="242"/>
        <v>0</v>
      </c>
      <c r="I440" s="15">
        <f t="shared" ref="I440:I441" si="243">I441</f>
        <v>50</v>
      </c>
    </row>
    <row r="441" spans="2:9" ht="24" x14ac:dyDescent="0.2">
      <c r="B441" s="18" t="s">
        <v>68</v>
      </c>
      <c r="C441" s="13">
        <v>8</v>
      </c>
      <c r="D441" s="13">
        <v>1</v>
      </c>
      <c r="E441" s="10" t="s">
        <v>212</v>
      </c>
      <c r="F441" s="14">
        <v>200</v>
      </c>
      <c r="G441" s="15">
        <f>G442</f>
        <v>50</v>
      </c>
      <c r="H441" s="15">
        <f t="shared" si="242"/>
        <v>0</v>
      </c>
      <c r="I441" s="15">
        <f t="shared" si="243"/>
        <v>50</v>
      </c>
    </row>
    <row r="442" spans="2:9" ht="24" x14ac:dyDescent="0.2">
      <c r="B442" s="18" t="s">
        <v>16</v>
      </c>
      <c r="C442" s="13">
        <v>8</v>
      </c>
      <c r="D442" s="13">
        <v>1</v>
      </c>
      <c r="E442" s="10" t="s">
        <v>212</v>
      </c>
      <c r="F442" s="14">
        <v>240</v>
      </c>
      <c r="G442" s="15">
        <v>50</v>
      </c>
      <c r="H442" s="15"/>
      <c r="I442" s="15">
        <f>G442+H442</f>
        <v>50</v>
      </c>
    </row>
    <row r="443" spans="2:9" x14ac:dyDescent="0.2">
      <c r="B443" s="17" t="s">
        <v>261</v>
      </c>
      <c r="C443" s="13">
        <v>8</v>
      </c>
      <c r="D443" s="13">
        <v>1</v>
      </c>
      <c r="E443" s="10" t="s">
        <v>226</v>
      </c>
      <c r="F443" s="14"/>
      <c r="G443" s="15">
        <f t="shared" ref="G443:I446" si="244">G444</f>
        <v>50</v>
      </c>
      <c r="H443" s="15">
        <f t="shared" si="244"/>
        <v>0</v>
      </c>
      <c r="I443" s="15">
        <f t="shared" si="244"/>
        <v>50</v>
      </c>
    </row>
    <row r="444" spans="2:9" ht="36" x14ac:dyDescent="0.2">
      <c r="B444" s="17" t="s">
        <v>282</v>
      </c>
      <c r="C444" s="13">
        <v>8</v>
      </c>
      <c r="D444" s="13">
        <v>1</v>
      </c>
      <c r="E444" s="10" t="s">
        <v>253</v>
      </c>
      <c r="F444" s="14"/>
      <c r="G444" s="15">
        <f t="shared" si="244"/>
        <v>50</v>
      </c>
      <c r="H444" s="15">
        <f t="shared" si="244"/>
        <v>0</v>
      </c>
      <c r="I444" s="15">
        <f t="shared" si="244"/>
        <v>50</v>
      </c>
    </row>
    <row r="445" spans="2:9" x14ac:dyDescent="0.2">
      <c r="B445" s="17" t="s">
        <v>267</v>
      </c>
      <c r="C445" s="13">
        <v>8</v>
      </c>
      <c r="D445" s="13">
        <v>1</v>
      </c>
      <c r="E445" s="10" t="s">
        <v>211</v>
      </c>
      <c r="F445" s="14"/>
      <c r="G445" s="15">
        <f>G446</f>
        <v>50</v>
      </c>
      <c r="H445" s="15">
        <f t="shared" si="244"/>
        <v>0</v>
      </c>
      <c r="I445" s="15">
        <f>G445+H445</f>
        <v>50</v>
      </c>
    </row>
    <row r="446" spans="2:9" ht="24" x14ac:dyDescent="0.2">
      <c r="B446" s="18" t="s">
        <v>68</v>
      </c>
      <c r="C446" s="13">
        <v>8</v>
      </c>
      <c r="D446" s="13">
        <v>1</v>
      </c>
      <c r="E446" s="10" t="s">
        <v>211</v>
      </c>
      <c r="F446" s="14">
        <v>200</v>
      </c>
      <c r="G446" s="15">
        <f>G447</f>
        <v>50</v>
      </c>
      <c r="H446" s="15">
        <f t="shared" si="244"/>
        <v>0</v>
      </c>
      <c r="I446" s="15">
        <f t="shared" ref="I446" si="245">I447</f>
        <v>50</v>
      </c>
    </row>
    <row r="447" spans="2:9" ht="24" x14ac:dyDescent="0.2">
      <c r="B447" s="18" t="s">
        <v>16</v>
      </c>
      <c r="C447" s="13">
        <v>8</v>
      </c>
      <c r="D447" s="13">
        <v>1</v>
      </c>
      <c r="E447" s="10" t="s">
        <v>211</v>
      </c>
      <c r="F447" s="14">
        <v>240</v>
      </c>
      <c r="G447" s="15">
        <v>50</v>
      </c>
      <c r="H447" s="15"/>
      <c r="I447" s="15">
        <f>G447+H447</f>
        <v>50</v>
      </c>
    </row>
    <row r="448" spans="2:9" x14ac:dyDescent="0.2">
      <c r="B448" s="20" t="s">
        <v>49</v>
      </c>
      <c r="C448" s="10">
        <v>10</v>
      </c>
      <c r="D448" s="10" t="s">
        <v>26</v>
      </c>
      <c r="E448" s="10"/>
      <c r="F448" s="14"/>
      <c r="G448" s="15">
        <f t="shared" ref="G448:I451" si="246">G449</f>
        <v>504</v>
      </c>
      <c r="H448" s="15">
        <f t="shared" si="246"/>
        <v>56</v>
      </c>
      <c r="I448" s="15">
        <f t="shared" si="246"/>
        <v>560</v>
      </c>
    </row>
    <row r="449" spans="2:9" x14ac:dyDescent="0.2">
      <c r="B449" s="20" t="s">
        <v>50</v>
      </c>
      <c r="C449" s="10" t="s">
        <v>39</v>
      </c>
      <c r="D449" s="10" t="s">
        <v>33</v>
      </c>
      <c r="E449" s="10"/>
      <c r="F449" s="14"/>
      <c r="G449" s="15">
        <f t="shared" si="246"/>
        <v>504</v>
      </c>
      <c r="H449" s="15">
        <f t="shared" si="246"/>
        <v>56</v>
      </c>
      <c r="I449" s="15">
        <f t="shared" si="246"/>
        <v>560</v>
      </c>
    </row>
    <row r="450" spans="2:9" ht="24" x14ac:dyDescent="0.2">
      <c r="B450" s="16" t="s">
        <v>269</v>
      </c>
      <c r="C450" s="10" t="s">
        <v>39</v>
      </c>
      <c r="D450" s="10" t="s">
        <v>33</v>
      </c>
      <c r="E450" s="10" t="s">
        <v>79</v>
      </c>
      <c r="F450" s="14"/>
      <c r="G450" s="15">
        <f>G451</f>
        <v>504</v>
      </c>
      <c r="H450" s="15">
        <f t="shared" si="246"/>
        <v>56</v>
      </c>
      <c r="I450" s="15">
        <f t="shared" ref="I450:I451" si="247">I451</f>
        <v>560</v>
      </c>
    </row>
    <row r="451" spans="2:9" x14ac:dyDescent="0.2">
      <c r="B451" s="16" t="s">
        <v>261</v>
      </c>
      <c r="C451" s="10" t="s">
        <v>39</v>
      </c>
      <c r="D451" s="10" t="s">
        <v>33</v>
      </c>
      <c r="E451" s="10" t="s">
        <v>219</v>
      </c>
      <c r="F451" s="14"/>
      <c r="G451" s="15">
        <f>G452</f>
        <v>504</v>
      </c>
      <c r="H451" s="15">
        <f t="shared" si="246"/>
        <v>56</v>
      </c>
      <c r="I451" s="15">
        <f t="shared" si="247"/>
        <v>560</v>
      </c>
    </row>
    <row r="452" spans="2:9" x14ac:dyDescent="0.2">
      <c r="B452" s="17" t="s">
        <v>273</v>
      </c>
      <c r="C452" s="10" t="s">
        <v>39</v>
      </c>
      <c r="D452" s="10" t="s">
        <v>33</v>
      </c>
      <c r="E452" s="10" t="s">
        <v>255</v>
      </c>
      <c r="F452" s="14"/>
      <c r="G452" s="15">
        <f t="shared" ref="G452:I454" si="248">G453</f>
        <v>504</v>
      </c>
      <c r="H452" s="15">
        <f t="shared" si="248"/>
        <v>56</v>
      </c>
      <c r="I452" s="15">
        <f t="shared" si="248"/>
        <v>560</v>
      </c>
    </row>
    <row r="453" spans="2:9" ht="24" x14ac:dyDescent="0.2">
      <c r="B453" s="26" t="s">
        <v>274</v>
      </c>
      <c r="C453" s="10" t="s">
        <v>39</v>
      </c>
      <c r="D453" s="10" t="s">
        <v>33</v>
      </c>
      <c r="E453" s="10" t="s">
        <v>213</v>
      </c>
      <c r="F453" s="14"/>
      <c r="G453" s="15">
        <f t="shared" si="248"/>
        <v>504</v>
      </c>
      <c r="H453" s="15">
        <f t="shared" si="248"/>
        <v>56</v>
      </c>
      <c r="I453" s="15">
        <f t="shared" si="248"/>
        <v>560</v>
      </c>
    </row>
    <row r="454" spans="2:9" x14ac:dyDescent="0.2">
      <c r="B454" s="12" t="s">
        <v>51</v>
      </c>
      <c r="C454" s="10" t="s">
        <v>39</v>
      </c>
      <c r="D454" s="10" t="s">
        <v>33</v>
      </c>
      <c r="E454" s="10" t="s">
        <v>213</v>
      </c>
      <c r="F454" s="14">
        <v>300</v>
      </c>
      <c r="G454" s="15">
        <f t="shared" si="248"/>
        <v>504</v>
      </c>
      <c r="H454" s="15">
        <f t="shared" si="248"/>
        <v>56</v>
      </c>
      <c r="I454" s="15">
        <f t="shared" si="248"/>
        <v>560</v>
      </c>
    </row>
    <row r="455" spans="2:9" x14ac:dyDescent="0.2">
      <c r="B455" s="18" t="s">
        <v>129</v>
      </c>
      <c r="C455" s="13">
        <v>10</v>
      </c>
      <c r="D455" s="13">
        <v>1</v>
      </c>
      <c r="E455" s="10" t="s">
        <v>213</v>
      </c>
      <c r="F455" s="14">
        <v>310</v>
      </c>
      <c r="G455" s="15">
        <v>504</v>
      </c>
      <c r="H455" s="15">
        <v>56</v>
      </c>
      <c r="I455" s="15">
        <f>G455+H455</f>
        <v>560</v>
      </c>
    </row>
    <row r="456" spans="2:9" x14ac:dyDescent="0.2">
      <c r="B456" s="20" t="s">
        <v>52</v>
      </c>
      <c r="C456" s="10">
        <v>11</v>
      </c>
      <c r="D456" s="10" t="s">
        <v>26</v>
      </c>
      <c r="E456" s="10"/>
      <c r="F456" s="14"/>
      <c r="G456" s="15">
        <f>G457</f>
        <v>100</v>
      </c>
      <c r="H456" s="15">
        <f t="shared" ref="H456:H457" si="249">H457</f>
        <v>0</v>
      </c>
      <c r="I456" s="15">
        <f t="shared" ref="I456:I457" si="250">I457</f>
        <v>100</v>
      </c>
    </row>
    <row r="457" spans="2:9" x14ac:dyDescent="0.2">
      <c r="B457" s="20" t="s">
        <v>57</v>
      </c>
      <c r="C457" s="10" t="s">
        <v>53</v>
      </c>
      <c r="D457" s="10" t="s">
        <v>33</v>
      </c>
      <c r="E457" s="10"/>
      <c r="F457" s="14"/>
      <c r="G457" s="15">
        <f>G458</f>
        <v>100</v>
      </c>
      <c r="H457" s="15">
        <f t="shared" si="249"/>
        <v>0</v>
      </c>
      <c r="I457" s="15">
        <f t="shared" si="250"/>
        <v>100</v>
      </c>
    </row>
    <row r="458" spans="2:9" ht="24" x14ac:dyDescent="0.2">
      <c r="B458" s="17" t="s">
        <v>78</v>
      </c>
      <c r="C458" s="10" t="s">
        <v>53</v>
      </c>
      <c r="D458" s="10" t="s">
        <v>33</v>
      </c>
      <c r="E458" s="10" t="s">
        <v>109</v>
      </c>
      <c r="F458" s="14"/>
      <c r="G458" s="15">
        <f t="shared" ref="G458:I460" si="251">G459</f>
        <v>100</v>
      </c>
      <c r="H458" s="15">
        <f t="shared" si="251"/>
        <v>0</v>
      </c>
      <c r="I458" s="15">
        <f t="shared" si="251"/>
        <v>100</v>
      </c>
    </row>
    <row r="459" spans="2:9" ht="15.75" customHeight="1" x14ac:dyDescent="0.2">
      <c r="B459" s="17" t="s">
        <v>261</v>
      </c>
      <c r="C459" s="10" t="s">
        <v>53</v>
      </c>
      <c r="D459" s="10" t="s">
        <v>33</v>
      </c>
      <c r="E459" s="10" t="s">
        <v>257</v>
      </c>
      <c r="F459" s="14"/>
      <c r="G459" s="15">
        <f>G460</f>
        <v>100</v>
      </c>
      <c r="H459" s="15">
        <f t="shared" si="251"/>
        <v>0</v>
      </c>
      <c r="I459" s="15">
        <f t="shared" ref="I459:I460" si="252">I460</f>
        <v>100</v>
      </c>
    </row>
    <row r="460" spans="2:9" ht="24" x14ac:dyDescent="0.2">
      <c r="B460" s="17" t="s">
        <v>263</v>
      </c>
      <c r="C460" s="10" t="s">
        <v>53</v>
      </c>
      <c r="D460" s="10" t="s">
        <v>33</v>
      </c>
      <c r="E460" s="10" t="s">
        <v>256</v>
      </c>
      <c r="F460" s="14"/>
      <c r="G460" s="15">
        <f>G461</f>
        <v>100</v>
      </c>
      <c r="H460" s="15">
        <f t="shared" si="251"/>
        <v>0</v>
      </c>
      <c r="I460" s="15">
        <f t="shared" si="252"/>
        <v>100</v>
      </c>
    </row>
    <row r="461" spans="2:9" x14ac:dyDescent="0.2">
      <c r="B461" s="17" t="s">
        <v>264</v>
      </c>
      <c r="C461" s="10" t="s">
        <v>53</v>
      </c>
      <c r="D461" s="10" t="s">
        <v>33</v>
      </c>
      <c r="E461" s="10" t="s">
        <v>214</v>
      </c>
      <c r="F461" s="14"/>
      <c r="G461" s="15">
        <f>G462+G464</f>
        <v>100</v>
      </c>
      <c r="H461" s="15">
        <f t="shared" ref="H461" si="253">H462+H464</f>
        <v>0</v>
      </c>
      <c r="I461" s="15">
        <f>I462+I464</f>
        <v>100</v>
      </c>
    </row>
    <row r="462" spans="2:9" ht="48" x14ac:dyDescent="0.2">
      <c r="B462" s="17" t="s">
        <v>10</v>
      </c>
      <c r="C462" s="10" t="s">
        <v>53</v>
      </c>
      <c r="D462" s="10" t="s">
        <v>33</v>
      </c>
      <c r="E462" s="10" t="s">
        <v>214</v>
      </c>
      <c r="F462" s="14">
        <v>100</v>
      </c>
      <c r="G462" s="15">
        <f>G463</f>
        <v>100</v>
      </c>
      <c r="H462" s="15">
        <f t="shared" ref="H462" si="254">H463</f>
        <v>0</v>
      </c>
      <c r="I462" s="15">
        <f>I463</f>
        <v>100</v>
      </c>
    </row>
    <row r="463" spans="2:9" x14ac:dyDescent="0.2">
      <c r="B463" s="18" t="s">
        <v>71</v>
      </c>
      <c r="C463" s="10" t="s">
        <v>53</v>
      </c>
      <c r="D463" s="10" t="s">
        <v>33</v>
      </c>
      <c r="E463" s="10" t="s">
        <v>214</v>
      </c>
      <c r="F463" s="14">
        <v>110</v>
      </c>
      <c r="G463" s="15">
        <v>100</v>
      </c>
      <c r="H463" s="15"/>
      <c r="I463" s="15">
        <f>G463+H463</f>
        <v>100</v>
      </c>
    </row>
    <row r="464" spans="2:9" ht="24" hidden="1" x14ac:dyDescent="0.2">
      <c r="B464" s="18" t="s">
        <v>68</v>
      </c>
      <c r="C464" s="10" t="s">
        <v>53</v>
      </c>
      <c r="D464" s="10" t="s">
        <v>33</v>
      </c>
      <c r="E464" s="10" t="s">
        <v>214</v>
      </c>
      <c r="F464" s="14">
        <v>200</v>
      </c>
      <c r="G464" s="15">
        <f>G465</f>
        <v>0</v>
      </c>
      <c r="H464" s="15">
        <f t="shared" ref="H464" si="255">H465</f>
        <v>0</v>
      </c>
      <c r="I464" s="15">
        <f>I465</f>
        <v>0</v>
      </c>
    </row>
    <row r="465" spans="1:11" ht="24" hidden="1" x14ac:dyDescent="0.2">
      <c r="B465" s="18" t="s">
        <v>16</v>
      </c>
      <c r="C465" s="10" t="s">
        <v>53</v>
      </c>
      <c r="D465" s="10" t="s">
        <v>33</v>
      </c>
      <c r="E465" s="10" t="s">
        <v>214</v>
      </c>
      <c r="F465" s="14">
        <v>240</v>
      </c>
      <c r="G465" s="15">
        <v>0</v>
      </c>
      <c r="H465" s="15"/>
      <c r="I465" s="15">
        <f>G465+H465</f>
        <v>0</v>
      </c>
    </row>
    <row r="466" spans="1:11" ht="24" x14ac:dyDescent="0.2">
      <c r="B466" s="18" t="s">
        <v>321</v>
      </c>
      <c r="C466" s="10" t="s">
        <v>316</v>
      </c>
      <c r="D466" s="10" t="s">
        <v>26</v>
      </c>
      <c r="E466" s="10"/>
      <c r="F466" s="14"/>
      <c r="G466" s="15">
        <f t="shared" ref="G466:I467" si="256">G467</f>
        <v>8.4</v>
      </c>
      <c r="H466" s="15">
        <f t="shared" si="256"/>
        <v>0</v>
      </c>
      <c r="I466" s="15">
        <f t="shared" si="256"/>
        <v>8.4</v>
      </c>
    </row>
    <row r="467" spans="1:11" ht="24" x14ac:dyDescent="0.2">
      <c r="B467" s="18" t="s">
        <v>322</v>
      </c>
      <c r="C467" s="10" t="s">
        <v>316</v>
      </c>
      <c r="D467" s="10" t="s">
        <v>33</v>
      </c>
      <c r="E467" s="10"/>
      <c r="F467" s="14"/>
      <c r="G467" s="15">
        <f t="shared" si="256"/>
        <v>8.4</v>
      </c>
      <c r="H467" s="15">
        <f t="shared" si="256"/>
        <v>0</v>
      </c>
      <c r="I467" s="15">
        <f t="shared" si="256"/>
        <v>8.4</v>
      </c>
    </row>
    <row r="468" spans="1:11" ht="24" x14ac:dyDescent="0.2">
      <c r="B468" s="16" t="s">
        <v>269</v>
      </c>
      <c r="C468" s="10" t="s">
        <v>316</v>
      </c>
      <c r="D468" s="10" t="s">
        <v>33</v>
      </c>
      <c r="E468" s="10" t="s">
        <v>79</v>
      </c>
      <c r="F468" s="14"/>
      <c r="G468" s="15">
        <f>G469</f>
        <v>8.4</v>
      </c>
      <c r="H468" s="15">
        <f t="shared" ref="H468:I471" si="257">H469</f>
        <v>0</v>
      </c>
      <c r="I468" s="15">
        <f t="shared" si="257"/>
        <v>8.4</v>
      </c>
    </row>
    <row r="469" spans="1:11" x14ac:dyDescent="0.2">
      <c r="B469" s="16" t="s">
        <v>261</v>
      </c>
      <c r="C469" s="10" t="s">
        <v>316</v>
      </c>
      <c r="D469" s="10" t="s">
        <v>33</v>
      </c>
      <c r="E469" s="10" t="s">
        <v>219</v>
      </c>
      <c r="F469" s="14"/>
      <c r="G469" s="15">
        <f>G470</f>
        <v>8.4</v>
      </c>
      <c r="H469" s="15">
        <f t="shared" si="257"/>
        <v>0</v>
      </c>
      <c r="I469" s="15">
        <f t="shared" si="257"/>
        <v>8.4</v>
      </c>
    </row>
    <row r="470" spans="1:11" ht="24" x14ac:dyDescent="0.2">
      <c r="B470" s="17" t="s">
        <v>317</v>
      </c>
      <c r="C470" s="10" t="s">
        <v>316</v>
      </c>
      <c r="D470" s="10" t="s">
        <v>33</v>
      </c>
      <c r="E470" s="10" t="s">
        <v>319</v>
      </c>
      <c r="F470" s="14"/>
      <c r="G470" s="15">
        <f>G471</f>
        <v>8.4</v>
      </c>
      <c r="H470" s="15">
        <f t="shared" si="257"/>
        <v>0</v>
      </c>
      <c r="I470" s="15">
        <f t="shared" si="257"/>
        <v>8.4</v>
      </c>
    </row>
    <row r="471" spans="1:11" x14ac:dyDescent="0.2">
      <c r="A471" s="1"/>
      <c r="B471" s="17" t="s">
        <v>272</v>
      </c>
      <c r="C471" s="13">
        <v>13</v>
      </c>
      <c r="D471" s="13">
        <v>1</v>
      </c>
      <c r="E471" s="10" t="s">
        <v>172</v>
      </c>
      <c r="F471" s="14"/>
      <c r="G471" s="15">
        <f>G472</f>
        <v>8.4</v>
      </c>
      <c r="H471" s="15">
        <f t="shared" si="257"/>
        <v>0</v>
      </c>
      <c r="I471" s="15">
        <f t="shared" si="257"/>
        <v>8.4</v>
      </c>
    </row>
    <row r="472" spans="1:11" s="2" customFormat="1" x14ac:dyDescent="0.2">
      <c r="A472" s="1"/>
      <c r="B472" s="18" t="s">
        <v>320</v>
      </c>
      <c r="C472" s="37">
        <v>13</v>
      </c>
      <c r="D472" s="37">
        <v>1</v>
      </c>
      <c r="E472" s="10" t="s">
        <v>172</v>
      </c>
      <c r="F472" s="39">
        <v>700</v>
      </c>
      <c r="G472" s="40">
        <f>G473</f>
        <v>8.4</v>
      </c>
      <c r="H472" s="40">
        <f t="shared" ref="H472:I472" si="258">H473</f>
        <v>0</v>
      </c>
      <c r="I472" s="40">
        <f t="shared" si="258"/>
        <v>8.4</v>
      </c>
    </row>
    <row r="473" spans="1:11" s="2" customFormat="1" x14ac:dyDescent="0.2">
      <c r="A473" s="1"/>
      <c r="B473" s="12" t="s">
        <v>318</v>
      </c>
      <c r="C473" s="13">
        <v>13</v>
      </c>
      <c r="D473" s="13">
        <v>1</v>
      </c>
      <c r="E473" s="10" t="s">
        <v>172</v>
      </c>
      <c r="F473" s="14">
        <v>730</v>
      </c>
      <c r="G473" s="15">
        <v>8.4</v>
      </c>
      <c r="H473" s="15"/>
      <c r="I473" s="15">
        <f>G473+H473</f>
        <v>8.4</v>
      </c>
    </row>
    <row r="474" spans="1:11" ht="15" customHeight="1" x14ac:dyDescent="0.2">
      <c r="B474" s="27" t="s">
        <v>56</v>
      </c>
      <c r="C474" s="9"/>
      <c r="D474" s="9"/>
      <c r="E474" s="10"/>
      <c r="F474" s="60">
        <v>1</v>
      </c>
      <c r="G474" s="28">
        <f>G19+G99+G108+G153+G244+G400+G413+G448+G456+G466</f>
        <v>344090.2</v>
      </c>
      <c r="H474" s="28">
        <f>H19+H99+H108+H153+H244+H400+H413+H448+H456+H466</f>
        <v>2751.7000000000003</v>
      </c>
      <c r="I474" s="28">
        <f>I19+I99+I108+I153+I244+I400+I413+I448+I456+I466</f>
        <v>346841.9</v>
      </c>
      <c r="K474" s="61"/>
    </row>
    <row r="475" spans="1:11" s="2" customFormat="1" ht="15.75" customHeight="1" x14ac:dyDescent="0.2">
      <c r="C475" s="4"/>
      <c r="D475" s="4"/>
      <c r="E475" s="6"/>
      <c r="F475" s="70">
        <v>1</v>
      </c>
      <c r="G475" s="63"/>
      <c r="H475" s="70">
        <v>2968</v>
      </c>
      <c r="I475" s="71"/>
    </row>
    <row r="476" spans="1:11" x14ac:dyDescent="0.2">
      <c r="F476" s="61">
        <v>1</v>
      </c>
      <c r="G476" s="62">
        <v>345098.8</v>
      </c>
      <c r="H476" s="62"/>
      <c r="I476" s="64">
        <f>I474-I475</f>
        <v>346841.9</v>
      </c>
      <c r="J476" s="62"/>
    </row>
    <row r="477" spans="1:11" hidden="1" x14ac:dyDescent="0.2">
      <c r="G477" s="64">
        <v>344090.2</v>
      </c>
      <c r="H477" s="29">
        <v>-1008.6</v>
      </c>
      <c r="I477" s="61"/>
    </row>
    <row r="478" spans="1:11" hidden="1" x14ac:dyDescent="0.2">
      <c r="H478" s="29">
        <v>2751.7</v>
      </c>
      <c r="I478" s="29">
        <v>346841.9</v>
      </c>
    </row>
  </sheetData>
  <autoFilter ref="B18:I476">
    <filterColumn colId="3">
      <colorFilter dxfId="0"/>
    </filterColumn>
    <filterColumn colId="7">
      <filters blank="1">
        <filter val="1 140,6"/>
        <filter val="1 160,6"/>
        <filter val="1 352,9"/>
        <filter val="1 497,2"/>
        <filter val="1 698,7"/>
        <filter val="1 831,0"/>
        <filter val="1 911,4"/>
        <filter val="1 927,6"/>
        <filter val="100 071,6"/>
        <filter val="100,0"/>
        <filter val="100,8"/>
        <filter val="101 983,0"/>
        <filter val="115,0"/>
        <filter val="141,1"/>
        <filter val="15,0"/>
        <filter val="161,5"/>
        <filter val="170,0"/>
        <filter val="18,8"/>
        <filter val="187,9"/>
        <filter val="19,7"/>
        <filter val="2 129,5"/>
        <filter val="2 702,4"/>
        <filter val="2 987,2"/>
        <filter val="203 160,7"/>
        <filter val="225,7"/>
        <filter val="228,9"/>
        <filter val="24 140,7"/>
        <filter val="240,3"/>
        <filter val="27 575,8"/>
        <filter val="29 261,8"/>
        <filter val="3 034,2"/>
        <filter val="3 299,2"/>
        <filter val="3 352,7"/>
        <filter val="3,8"/>
        <filter val="30,4"/>
        <filter val="31 168,8"/>
        <filter val="31 338,8"/>
        <filter val="31 438,8"/>
        <filter val="33 072,6"/>
        <filter val="33 265,5"/>
        <filter val="33 600,4"/>
        <filter val="334,9"/>
        <filter val="346 841,9"/>
        <filter val="346 841,90"/>
        <filter val="37 783,6"/>
        <filter val="39 501,1"/>
        <filter val="4 088,6"/>
        <filter val="4 500,6"/>
        <filter val="4 798,0"/>
        <filter val="42 883,8"/>
        <filter val="43 181,9"/>
        <filter val="43 373,5"/>
        <filter val="450,9"/>
        <filter val="470,0"/>
        <filter val="489,7"/>
        <filter val="50,0"/>
        <filter val="500,0"/>
        <filter val="51,8"/>
        <filter val="54 770,9"/>
        <filter val="560,0"/>
        <filter val="61,5"/>
        <filter val="776,6"/>
        <filter val="8 172,3"/>
        <filter val="8 623,2"/>
        <filter val="8,4"/>
        <filter val="8,5"/>
        <filter val="80 158,9"/>
        <filter val="83,5"/>
        <filter val="83,50"/>
        <filter val="846,0"/>
        <filter val="91,9"/>
        <filter val="92 554,5"/>
        <filter val="96 584,4"/>
        <filter val="99 571,6"/>
      </filters>
    </filterColumn>
  </autoFilter>
  <mergeCells count="1">
    <mergeCell ref="B15:I15"/>
  </mergeCells>
  <pageMargins left="0.19685039370078741" right="0.19685039370078741" top="0.19685039370078741" bottom="0.19685039370078741" header="0.19685039370078741" footer="0.1968503937007874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2025 </vt:lpstr>
      <vt:lpstr>'прил 3 ВР 2025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2025-03-07T05:05:40Z</cp:lastPrinted>
  <dcterms:created xsi:type="dcterms:W3CDTF">2013-11-14T08:43:48Z</dcterms:created>
  <dcterms:modified xsi:type="dcterms:W3CDTF">2025-05-14T10:24:09Z</dcterms:modified>
</cp:coreProperties>
</file>